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Acer\Desktop\objava poziva bomark\prilozi\"/>
    </mc:Choice>
  </mc:AlternateContent>
  <xr:revisionPtr revIDLastSave="0" documentId="13_ncr:1_{686DB507-7DA8-4452-8B0E-21098269A32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omark - troškovnik" sheetId="1" r:id="rId1"/>
  </sheets>
  <definedNames>
    <definedName name="_xlnm.Print_Area" localSheetId="0">'Bomark - troškovnik'!$A$1:$F$156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4" i="1" l="1"/>
  <c r="F69" i="1"/>
  <c r="F92" i="1"/>
  <c r="F94" i="1"/>
  <c r="F93" i="1"/>
  <c r="F62" i="1"/>
  <c r="F126" i="1"/>
  <c r="F121" i="1"/>
  <c r="F118" i="1"/>
  <c r="F116" i="1"/>
  <c r="F123" i="1" s="1"/>
  <c r="F110" i="1"/>
  <c r="F109" i="1"/>
  <c r="F108" i="1"/>
  <c r="F107" i="1"/>
  <c r="F106" i="1"/>
  <c r="F103" i="1"/>
  <c r="F102" i="1"/>
  <c r="F101" i="1"/>
  <c r="F100" i="1"/>
  <c r="F99" i="1"/>
  <c r="F96" i="1"/>
  <c r="F91" i="1"/>
  <c r="F90" i="1"/>
  <c r="F89" i="1"/>
  <c r="F86" i="1"/>
  <c r="F77" i="1"/>
  <c r="F75" i="1"/>
  <c r="F55" i="1"/>
  <c r="F54" i="1"/>
  <c r="F53" i="1"/>
  <c r="F52" i="1"/>
  <c r="F51" i="1"/>
  <c r="F48" i="1"/>
  <c r="F47" i="1"/>
  <c r="F41" i="1"/>
  <c r="F40" i="1"/>
  <c r="F39" i="1"/>
  <c r="F38" i="1"/>
  <c r="F112" i="1" l="1"/>
  <c r="F71" i="1"/>
  <c r="F135" i="1"/>
  <c r="F136" i="1" s="1"/>
  <c r="C149" i="1" s="1"/>
  <c r="F131" i="1" l="1"/>
  <c r="F130" i="1"/>
  <c r="F129" i="1"/>
  <c r="F128" i="1"/>
  <c r="F127" i="1"/>
  <c r="F26" i="1"/>
  <c r="F132" i="1" l="1"/>
  <c r="C148" i="1" s="1"/>
  <c r="C146" i="1"/>
  <c r="C147" i="1"/>
  <c r="F23" i="1" l="1"/>
  <c r="F28" i="1" l="1"/>
  <c r="C142" i="1" l="1"/>
  <c r="F32" i="1"/>
  <c r="F34" i="1" l="1"/>
  <c r="C143" i="1" s="1"/>
  <c r="F10" i="1" l="1"/>
  <c r="F11" i="1" l="1"/>
  <c r="C141" i="1" s="1"/>
  <c r="C145" i="1"/>
  <c r="F42" i="1" l="1"/>
  <c r="C144" i="1" s="1"/>
  <c r="C152" i="1" s="1"/>
  <c r="C153" i="1" l="1"/>
  <c r="C154" i="1" s="1"/>
</calcChain>
</file>

<file path=xl/sharedStrings.xml><?xml version="1.0" encoding="utf-8"?>
<sst xmlns="http://schemas.openxmlformats.org/spreadsheetml/2006/main" count="210" uniqueCount="134">
  <si>
    <t>R.br.</t>
  </si>
  <si>
    <t>Opis</t>
  </si>
  <si>
    <t>jed. mj.</t>
  </si>
  <si>
    <t>količina</t>
  </si>
  <si>
    <t>jed. cijena</t>
  </si>
  <si>
    <t>ukupno</t>
  </si>
  <si>
    <t>1.</t>
  </si>
  <si>
    <t>2.</t>
  </si>
  <si>
    <t>kom</t>
  </si>
  <si>
    <t>3.</t>
  </si>
  <si>
    <t>4.</t>
  </si>
  <si>
    <t>m</t>
  </si>
  <si>
    <t>Dobava, isporuka, polaganje i pogonsko priključenje konektora za spajanje nizova modula MC4 priključak +</t>
  </si>
  <si>
    <t>Dobava, isporuka, polaganje i pogonsko priključenjel konektora za spajanje nizova modula MC4 priključak -</t>
  </si>
  <si>
    <t>5.</t>
  </si>
  <si>
    <t>5.1.</t>
  </si>
  <si>
    <t>AC razvod fotonaponskog sustava</t>
  </si>
  <si>
    <t>6.</t>
  </si>
  <si>
    <t>7.</t>
  </si>
  <si>
    <t>Puštanje u rad te ispitivanje funkcionalnosti kompletne elektroinstalacije FN elektrane, parametriranje elektrane</t>
  </si>
  <si>
    <t>Ispitivanje elektrane u skladu s HEP-ovim  tipskim programom ispitivanja elektrane u paralelnom pogonu s mrežom u pokusnom radu, te izrada izvješća i prateće dokumentacije</t>
  </si>
  <si>
    <t>UKUPNO 1.</t>
  </si>
  <si>
    <t>UKUPNO 2.</t>
  </si>
  <si>
    <t>UKUPNO 3.</t>
  </si>
  <si>
    <t>UKUPNO 4.</t>
  </si>
  <si>
    <t>5.2.</t>
  </si>
  <si>
    <t>UKUPNO 5.</t>
  </si>
  <si>
    <t>REKAPITULACIJA</t>
  </si>
  <si>
    <t>Dobava i montaža fotonaponskih modula na nosivu konstrukciju, sljedećih navedenih ili jednakovrijednih karakteristika:</t>
  </si>
  <si>
    <t>Dobava, montaža i priključenje fotonaponskih izmjenjivača, do potpune funkcionalnosti, sljedećih navedenih ili jednakovrijednih karakteristika</t>
  </si>
  <si>
    <t>Dobava materijala, izrada i priključenje DC razvoda fotonaponskog sustava sa svim elementima sljedećih navedenih ili jednakovrijednih karakteristika</t>
  </si>
  <si>
    <t>PDV 25%:</t>
  </si>
  <si>
    <t>PROJEKTANT: IVAN PIŠKOVIĆ, dipl.ing.el.</t>
  </si>
  <si>
    <t>Dobava, isporuka i polaganje instalacijskih PK kanalica odgovarajućih dimenzija sa poklopcima ili kaoflex cijevi</t>
  </si>
  <si>
    <t>kpl</t>
  </si>
  <si>
    <t xml:space="preserve">Razvod trase AC kabela komplet sa  spojnim materijalom i priborom </t>
  </si>
  <si>
    <t>UKUPNO 6.</t>
  </si>
  <si>
    <t>Regulacija, ispitivanje i puštanje u pogon fotonaponske elektrane</t>
  </si>
  <si>
    <t xml:space="preserve">Beznaponska i naponska ispitivanja instalacije FN elektrane zajedno sa izradom izvješća i prateće dokumentacije:
 - ispitivanje električne instalacije vizualnim pregledom
 - mjerenje otpora izolacije
 - mjerenje otpora uzemljenja
 - mjerenje otpora petlje
 - ispitivanje neprekidnosti zaštitnog vodiča
 - ispitivanje funkcionalnosti diferencijalnih strujnih zaštitnih sklopki (RCD)
 - pregled i mjerenje instalacije zaštite od djelovanja munje 
</t>
  </si>
  <si>
    <t>Dobava i montaža nosive konstrukcije fotonaponskih modula, sljedećih navedenih ili jednakovrijednih karakteristika:</t>
  </si>
  <si>
    <t>Sustav za nadzor, izvještavanje i detekciju kvara fotonaponske elektrane</t>
  </si>
  <si>
    <t>8.</t>
  </si>
  <si>
    <t>UKUPNO 8.</t>
  </si>
  <si>
    <t>Izrada elaborata podešenja zaštite (EPZ)</t>
  </si>
  <si>
    <t>Dobava i polaganje kabela za spajanje sustava za nadzor rada elektrane</t>
  </si>
  <si>
    <t>tip: UTP Cat. 5e</t>
  </si>
  <si>
    <t>Izrada elaborata utjecaja elektrane na mrežu (EUEM)</t>
  </si>
  <si>
    <t>Oprema srednjenaponskog razvoda</t>
  </si>
  <si>
    <t>9.</t>
  </si>
  <si>
    <t>UKUPNO 9.</t>
  </si>
  <si>
    <t>kg</t>
  </si>
  <si>
    <t>Krajnja kopča za montažu FN modula</t>
  </si>
  <si>
    <t>Srednja kopča za montažu FN modula</t>
  </si>
  <si>
    <t>5.3.</t>
  </si>
  <si>
    <t>Građevinski radovi za postavljanje kabelske instalacije:</t>
  </si>
  <si>
    <t xml:space="preserve"> - iskop rova dubine 80cm</t>
  </si>
  <si>
    <t xml:space="preserve"> - izrada pješćane posteljice</t>
  </si>
  <si>
    <t xml:space="preserve"> - zatrpavanje rova </t>
  </si>
  <si>
    <t xml:space="preserve"> - polaganje upozoravajuće trake</t>
  </si>
  <si>
    <t xml:space="preserve"> - dobava i postavljanje zaštitne cijevi za kabelsku instalaciju PEHD fi200mm</t>
  </si>
  <si>
    <t xml:space="preserve"> - strojni iskop zemlje sa utovarom u kamion i odvoz na deponiju do 300 m</t>
  </si>
  <si>
    <t>m3</t>
  </si>
  <si>
    <t>m2</t>
  </si>
  <si>
    <t xml:space="preserve"> - nabava, doprema i ugradnja betona C25/30 za izradu temelja za montažu nosača razvodnih ormara</t>
  </si>
  <si>
    <t>Dobava, isporuka, polaganje i pogonsko priključenje fotonaponskog DC kabela PV1-F 4 mm² minimalnog presjeka 4 mm², komplet sa priključnicama te sitnopotrošnim materijalom</t>
  </si>
  <si>
    <t>UKUPNO 7.</t>
  </si>
  <si>
    <t>Malčiranje terena i priprema za ugradnju nosive konstrukcije fotonaponskih modula</t>
  </si>
  <si>
    <t xml:space="preserve"> - spajanje priključnih kabela sa priključnim TS1-3, izvedeno, izolirano po pravlima struke komplet zajedno sa svim potrošnim materijalom </t>
  </si>
  <si>
    <t>6.1.</t>
  </si>
  <si>
    <t>Dobava, montaža i priključenje TS1-3</t>
  </si>
  <si>
    <t>6.2.</t>
  </si>
  <si>
    <t xml:space="preserve"> - nabava, doprema i ugradnja oplate za izradu temelja za montažu kontejnera</t>
  </si>
  <si>
    <t xml:space="preserve"> - nabava, doprema i ugradnja armature za izradu temelja za kontejner</t>
  </si>
  <si>
    <t>Označavanje kabela, ispitivanje okretnog polja, montaža i spajanje novog SN postojenja konfiguracije, spajanje energetskih kabela na vodna polja, izvođenjepotrebnih ispitivanja, izrada dokumentacije i puštanje trafostanice u rad, organizacija internog tehničkog pregleda</t>
  </si>
  <si>
    <t xml:space="preserve">Razvod trase SN kabela komplet sa  spojnim materijalom i priborom </t>
  </si>
  <si>
    <t>6.4.</t>
  </si>
  <si>
    <t>6.5.</t>
  </si>
  <si>
    <t>FOTONAPONSKI IZMJENJIVAČI/PRETVARAČI</t>
  </si>
  <si>
    <t>Spojni i montažni materijal - sav spojni materijal nužan za spajanje i montažu nosive potkonstrukcije</t>
  </si>
  <si>
    <t>Sekundarni nosači za statičku stabilnost čelične konstrukcije</t>
  </si>
  <si>
    <t>Troškovnik za: Fotonaponska elektrana za vlastitu potrošnju SE BOMARK</t>
  </si>
  <si>
    <t>6.6.</t>
  </si>
  <si>
    <t>6.7.</t>
  </si>
  <si>
    <t>6.8.</t>
  </si>
  <si>
    <t>Bušenje rova ispod željezničke pruge</t>
  </si>
  <si>
    <t xml:space="preserve"> - izrada polazne jame sukladno nacrtu</t>
  </si>
  <si>
    <t xml:space="preserve"> - izrada izlazne jame sukladno nacrtu</t>
  </si>
  <si>
    <t xml:space="preserve"> - bušenje ispod željezničke pruge za prolazak kabelske instalacije, širina bušenja fi 110 mm</t>
  </si>
  <si>
    <t xml:space="preserve"> - postavljanje zaštitne kolone PEHD PE 100 DN 160 za prolazak kabelske instalacije u bušotinu ispod željezničke pruge</t>
  </si>
  <si>
    <t xml:space="preserve"> - zatrpavanje bušačih jama zamjenskim materijalom do traženog modula stišljivosti</t>
  </si>
  <si>
    <t>Zaštitna ograda</t>
  </si>
  <si>
    <t>Dobava, isporuka i montaža zaštitne ograde oko fotonaponske elektrane:
 - ograda minimalne visine 2 metra
 - izrada od žičanog pletiva
 - u cijenu uračunati svi potrebni radovi i oprema do pune gotovosti
 - zajedno s izradom ulaznih vrata u zahvat</t>
  </si>
  <si>
    <t>INVESTITOR: BOMARK PAK d.o.o.
Frankopanska ulica 66B, 42230 Ludbreg</t>
  </si>
  <si>
    <r>
      <t xml:space="preserve"> - Monkristalna izvedba
 - Garancija: minimalno 15 godina na proizvod, minimalno 90% izlazne snage u 12 godina, a minimalno 80% u 25 godina
 - Certifikati: IEC 61215 i IEC 61730 - 1, IEC 61730 - 2, - IEC EN 61701:2011 Severity 3, IEC EN 62716, ili jednakovrijedni
 - IEC 62804 - Zadovoljava PID test ili jednakovrijedno
</t>
    </r>
    <r>
      <rPr>
        <b/>
        <sz val="10"/>
        <rFont val="Calibri"/>
        <family val="2"/>
        <scheme val="minor"/>
      </rPr>
      <t>Električne karakteristike:</t>
    </r>
    <r>
      <rPr>
        <sz val="10"/>
        <rFont val="Calibri"/>
        <family val="2"/>
        <scheme val="minor"/>
      </rPr>
      <t xml:space="preserve">
 - Vršna snaga (Pmpp): minimalno 450 W
</t>
    </r>
    <r>
      <rPr>
        <b/>
        <sz val="10"/>
        <rFont val="Calibri"/>
        <family val="2"/>
        <charset val="238"/>
        <scheme val="minor"/>
      </rPr>
      <t xml:space="preserve">Efikasnost: </t>
    </r>
    <r>
      <rPr>
        <sz val="10"/>
        <rFont val="Calibri"/>
        <family val="2"/>
        <charset val="238"/>
        <scheme val="minor"/>
      </rPr>
      <t>minimalno 20,5%</t>
    </r>
  </si>
  <si>
    <t>Čelična podkonstukcija za instalaciju fotonaponskih modula na tlu sa orijentacijom istok - zapad, zajedno sa svim spojnim materijalom:</t>
  </si>
  <si>
    <t>Čelični temeljni nosači za zabijanje u tlo zajedno, minimalne visine 800 mm iznad tla</t>
  </si>
  <si>
    <t>Montažni sustav kabelskih kanalica za montažu DC kabela i izradu kabelskih trasa, zajedno sa svim spojnim i montažnim materijalom, nosačima i vijcima</t>
  </si>
  <si>
    <t>2.1.</t>
  </si>
  <si>
    <t>2.2.</t>
  </si>
  <si>
    <t>Temeljni podni prihvatni elementi za statičku stabilnost nosive konstrukcije</t>
  </si>
  <si>
    <t>Gornji i donji prihvatni elementi za montažu na temeljne nosače, za montažu fotonaponskih modula</t>
  </si>
  <si>
    <t>Dobava i montaža nosive konstrukcije fotonaponskih modula, sljedećih navedenih ili jednakovrijednih karakteristika:
NAPOMENA: nosiva potkonstrukcija nudi se u kompletu, ovisno o proizvođaču nosive potkonstrukcije, koja mora biti dovoljna za montažu predložene fotonaponske elektrane, sa svim potrebnim spojnim i montažnim materijalom</t>
  </si>
  <si>
    <t xml:space="preserve"> - dobava, isporuka, polaganje i pogonsko priključenje kabela od izmjenjivača do NN razvoda do  TS1-3 NAYY 4x50 mm2</t>
  </si>
  <si>
    <t>Dobava, izrada i montaža čeličnog nosača invertera sljedećih tehničkih karakteristika</t>
  </si>
  <si>
    <t xml:space="preserve"> - montaža na pripremljen betonski temelj</t>
  </si>
  <si>
    <t xml:space="preserve"> - visina 2,2 metra u najnižem dijelu</t>
  </si>
  <si>
    <t xml:space="preserve"> - tlocrtne dimenzije minimalno 1 x 4 metra</t>
  </si>
  <si>
    <t xml:space="preserve"> - pokrov od trapeznog lima</t>
  </si>
  <si>
    <t xml:space="preserve"> - antikorozivna zaštita: vruće cinčanje</t>
  </si>
  <si>
    <t>5.4.</t>
  </si>
  <si>
    <t>Izrada betonskih temelja za montažu čeličnog nosača invertera</t>
  </si>
  <si>
    <t xml:space="preserve"> - nabava, doprema i ugradnja oplate za izradu temelja za montažu nosača razvodnih ormara</t>
  </si>
  <si>
    <t xml:space="preserve"> - nabava, doprema i ugradnja armature za izradu temelja za montažu nosača razvodnih ormara</t>
  </si>
  <si>
    <t xml:space="preserve"> - dobava, isporuka, polaganje i pogonsko priključenje kabela od SE TS3 do SE TS2 NA2XS(F)2Y (XHE-49A), 12/20 kV, 1 x 185/16 mm2</t>
  </si>
  <si>
    <t xml:space="preserve"> - dobava, isporuka, polaganje i pogonsko priključenje kabela od SE TS2 do SE TS1 NA2XS(F)2Y (XHE-49A), 12/20 kV, 1 x 185/16 mm2</t>
  </si>
  <si>
    <t>Izrada betonskih temelja za montažu trafostanica</t>
  </si>
  <si>
    <t>Građevinski radovi na postavljanju transformatorske kućice i ugradnju trasnformatora i srednjenaponskog postrojenja elektrane :
- Iskop terena za TS, izrada betonskog temelja za TS, te sanacija okoliša oko TS nakon završetka radova
- Isporuka, doprema te postava na pripremljeni betonski temelj tvornički predfabricirane kabelske betonske kućice sa ravnim krovom i jednim vratima na strani NN/SN, te dvojim vratima na strani trafo boxova
- Isporuka,doprema na radilište, te ugradnja u TS 24 kV razvoda vodno + vodno + trafo + trafo
- Isporuka, doprema u TS, te ugradnja elektroenergetskog transformatora uljne izvedbe, kako slijedi:
- Uljni hermetički step-up transformator nazivne snage 2500 kVA, 0,8/20 kV, Dyn5, ONAN, gubici prema EU 548-14 Tier 2, standardni priključci, RIS2 (ili DMCR), kom 1
- Elektromontažni radovi sa isporukom 24 kV kabela za trafo veze, priborom za uzemljenje unutrašnje i vanjsko, rasvjeta, zaštita, kabelski pribor, kanalice, konzole, mjerenja, atesti za puštanje u rad</t>
  </si>
  <si>
    <t xml:space="preserve"> - dobava, isporuka i polaganje optičkog kabela minimalno 24 niti</t>
  </si>
  <si>
    <t xml:space="preserve"> - dobava i ugradnja zdenaca za prolazak kabelske instalacije</t>
  </si>
  <si>
    <t xml:space="preserve"> - dobava i polaganje Fe/Zn trake za uzemljenje 30x3 mm</t>
  </si>
  <si>
    <t>Dobava, isporuka i ugradnja niskonaponskog razvoda elektrane u pripremljenu transformatorsku kućicu
- Isporuka, doprema, te ugradnja u TS NN razvoda 800 V, za snagu transformatora 2500 kVA, sa ulaznim prekidačem, te 20 pruga 800 V…kpl 1
- Ultra brza patrona 800 V, 100 A…kom 20
- Kabel 800 V za povezivanje NN ormara sa sekundarom transformatora</t>
  </si>
  <si>
    <t>Izrada elaborata kvalitete napona po EN 50160-2012 što uključuje mjerenje kvalitete napona na priključnom mjestu 7 dana sa priključenom elektranom.</t>
  </si>
  <si>
    <t>ukupno temelj</t>
  </si>
  <si>
    <t>6.3.</t>
  </si>
  <si>
    <t>NAPOMENA: predvidjeti sve potrebne građevinske radove i materijal nužan za izvođenje uzemljenja nosive konstrukcije. Također, predvidjeti sav materijal u skladu sa statičkim proračunom ponuđene konstrukcije.</t>
  </si>
  <si>
    <t>Centralni uređaj za prikupljanje i obradu podataka sa sljedećim minimalnim funkcionalnostima:
- Ethernet, RS485/RS422, USB sučelje,
- praćenje rada stringa/MPPT-a invertera,
- detekcija kvara, greške, praćenje stanja i proizvodnje invertera,
- mogućnost FTP prijenosa podataka na druge portale,
- jamstvo minimalno 2 godine
- norme : EN 61000-6-3, EN 61000-6-1, EN 60950-1, u skladu sa EMV direktivom 2004/108/CEE i NN direktivom 2006/94/CEE  ili jednakovrijedni,
 - vizualizacija podataka na mjernom portalu
 - stavka uključuje sve potrebne licence i spojni i montažni materijal</t>
  </si>
  <si>
    <t>Dobava i montaža opreme za ograničenje izlazne snage sunčane elektrane na SN sukladno izdanoj EES</t>
  </si>
  <si>
    <t>LOKACIJA: Grad Ludbreg, k.č.br. 12311, 388, 2702/1, 693/2, 693/3,
693/4, 697/2,  k.o. Ludbreg</t>
  </si>
  <si>
    <t>BROJ PROJEKTA: 236/20 - izmjena 3</t>
  </si>
  <si>
    <t xml:space="preserve">Spajanje priključnih kabela sa priključnim TS1-3 i TS "BOMARK PAK-IV 6x1600", izvedeno, izolirano po pravlima struke komplet zajedno sa svim potrošnim materijalom </t>
  </si>
  <si>
    <t xml:space="preserve"> - dobava, isporuka, polaganje i pogonsko priključenje kabela od SE TS1 do TS "BOMARK PAK-IV 6x1600" NA2XS(F)2Y (XHE-49A), 12/20 kV, 1 x 185/25 mm2</t>
  </si>
  <si>
    <r>
      <rPr>
        <b/>
        <sz val="10"/>
        <rFont val="Calibri"/>
        <family val="2"/>
        <scheme val="minor"/>
      </rPr>
      <t xml:space="preserve">Ulazne veličine:
</t>
    </r>
    <r>
      <rPr>
        <sz val="10"/>
        <rFont val="Calibri"/>
        <family val="2"/>
        <scheme val="minor"/>
      </rPr>
      <t xml:space="preserve">Prenaponska zaštita: DA
Nadziranje kvara uzemljenja: DA
Zaštita zamjene polova: DA
</t>
    </r>
    <r>
      <rPr>
        <b/>
        <sz val="10"/>
        <rFont val="Calibri"/>
        <family val="2"/>
        <scheme val="minor"/>
      </rPr>
      <t>Izlazne veličine:</t>
    </r>
    <r>
      <rPr>
        <sz val="10"/>
        <rFont val="Calibri"/>
        <family val="2"/>
        <scheme val="minor"/>
      </rPr>
      <t xml:space="preserve">
Maksimalna AC snaga (PAC, MAX): 125 ± 2% kW
Maksimalna struja (IAC,NOM): 90,2 ± 2% A
Radno područje, napon mreže (UAC): 800 V
</t>
    </r>
    <r>
      <rPr>
        <b/>
        <sz val="10"/>
        <rFont val="Calibri"/>
        <family val="2"/>
        <scheme val="minor"/>
      </rPr>
      <t xml:space="preserve">Stupanj korisnog djelovanja: </t>
    </r>
    <r>
      <rPr>
        <sz val="10"/>
        <rFont val="Calibri"/>
        <family val="2"/>
        <scheme val="minor"/>
      </rPr>
      <t xml:space="preserve">
Maksimalni stupanj korisnosti: minimalno 99,2%
Europski stupanj korisnosti: minimalno 99%
</t>
    </r>
    <r>
      <rPr>
        <b/>
        <sz val="10"/>
        <rFont val="Calibri"/>
        <family val="2"/>
        <scheme val="minor"/>
      </rPr>
      <t>Certifikati:</t>
    </r>
    <r>
      <rPr>
        <sz val="10"/>
        <rFont val="Calibri"/>
        <family val="2"/>
        <scheme val="minor"/>
      </rPr>
      <t xml:space="preserve"> EN 62109-1, EN 62109-2, EN 61000-6-1, EN 61000-6-2, EN 61000-6-4, EN 61000-3-11, EN 61000-3-12, 
</t>
    </r>
    <r>
      <rPr>
        <b/>
        <sz val="10"/>
        <rFont val="Calibri"/>
        <family val="2"/>
        <scheme val="minor"/>
      </rPr>
      <t>Jamstvo</t>
    </r>
    <r>
      <rPr>
        <sz val="10"/>
        <rFont val="Calibri"/>
        <family val="2"/>
        <scheme val="minor"/>
      </rPr>
      <t>: minimalno 5 godina</t>
    </r>
  </si>
  <si>
    <t>UKUPNO (EUR):</t>
  </si>
  <si>
    <t>SVEUKUPNO  sa PDV-om (EUR):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</si>
</sst>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n&quot;_-;\-* #,##0.00\ &quot;kn&quot;_-;_-* &quot;-&quot;??\ &quot;kn&quot;_-;_-@_-"/>
    <numFmt numFmtId="164" formatCode="_-* #,##0.00\ _k_n_-;\-* #,##0.00\ _k_n_-;_-* &quot;-&quot;??\ _k_n_-;_-@_-"/>
    <numFmt numFmtId="165" formatCode="_-* #,##0.00\ [$kn-41A]_-;\-* #,##0.00\ [$kn-41A]_-;_-* &quot;-&quot;??\ [$kn-41A]_-;_-@_-"/>
    <numFmt numFmtId="166" formatCode="#,##0.00\ &quot;kn&quot;"/>
    <numFmt numFmtId="167" formatCode="_-* #,##0.00\ [$EUR]_-;\-* #,##0.00\ [$EUR]_-;_-* &quot;-&quot;??\ [$EUR]_-;_-@_-"/>
  </numFmts>
  <fonts count="50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sz val="10"/>
      <name val="Helv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Helv"/>
      <charset val="204"/>
    </font>
    <font>
      <sz val="8"/>
      <name val="Times New Roman"/>
      <family val="1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204"/>
    </font>
    <font>
      <sz val="10"/>
      <color indexed="8"/>
      <name val="Century Gothic"/>
      <family val="2"/>
      <charset val="238"/>
    </font>
    <font>
      <sz val="11"/>
      <name val="Arial"/>
      <family val="2"/>
    </font>
    <font>
      <sz val="12"/>
      <color indexed="8"/>
      <name val="Arial"/>
      <family val="2"/>
    </font>
    <font>
      <sz val="12"/>
      <color indexed="8"/>
      <name val="Arial"/>
      <family val="2"/>
      <charset val="238"/>
    </font>
    <font>
      <sz val="10"/>
      <name val="Arial CE"/>
      <family val="2"/>
      <charset val="238"/>
    </font>
    <font>
      <b/>
      <i/>
      <sz val="12"/>
      <name val="CRO_Swiss_Con"/>
    </font>
    <font>
      <b/>
      <sz val="11"/>
      <name val="CRO_Swiss_Con"/>
    </font>
    <font>
      <i/>
      <sz val="11"/>
      <name val="CRO_Avant_Garde_II"/>
    </font>
    <font>
      <sz val="9"/>
      <name val="CRO_Avant_Garde"/>
    </font>
    <font>
      <b/>
      <sz val="14"/>
      <name val="CRO_Avant_Garde_II"/>
    </font>
    <font>
      <i/>
      <sz val="10"/>
      <name val="CRO_Avant_Garde_II"/>
    </font>
    <font>
      <b/>
      <sz val="11"/>
      <name val="CRO_Avant_Garde_II"/>
    </font>
    <font>
      <sz val="10"/>
      <name val="Arial CE"/>
    </font>
    <font>
      <sz val="11"/>
      <color indexed="8"/>
      <name val="Arial"/>
      <family val="2"/>
    </font>
    <font>
      <sz val="12"/>
      <name val="Times New Roman CE"/>
      <family val="1"/>
      <charset val="238"/>
    </font>
    <font>
      <sz val="10"/>
      <name val="Times New Roman CE"/>
      <family val="1"/>
      <charset val="238"/>
    </font>
  </fonts>
  <fills count="28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83">
    <xf numFmtId="0" fontId="0" fillId="0" borderId="0"/>
    <xf numFmtId="0" fontId="1" fillId="0" borderId="0"/>
    <xf numFmtId="0" fontId="1" fillId="0" borderId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29" fillId="0" borderId="0"/>
    <xf numFmtId="0" fontId="33" fillId="0" borderId="0"/>
    <xf numFmtId="0" fontId="29" fillId="0" borderId="0"/>
    <xf numFmtId="0" fontId="12" fillId="0" borderId="0"/>
    <xf numFmtId="0" fontId="32" fillId="0" borderId="0"/>
    <xf numFmtId="0" fontId="32" fillId="0" borderId="0"/>
    <xf numFmtId="0" fontId="12" fillId="0" borderId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32" fillId="23" borderId="3" applyNumberFormat="0" applyAlignment="0" applyProtection="0"/>
    <xf numFmtId="0" fontId="32" fillId="23" borderId="3" applyNumberFormat="0" applyAlignment="0" applyProtection="0"/>
    <xf numFmtId="0" fontId="32" fillId="23" borderId="3" applyNumberForma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32" fillId="23" borderId="3" applyNumberFormat="0" applyAlignment="0" applyProtection="0"/>
    <xf numFmtId="4" fontId="30" fillId="0" borderId="0">
      <alignment horizontal="right"/>
      <protection locked="0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8" fillId="6" borderId="0" applyNumberFormat="0" applyBorder="0" applyAlignment="0" applyProtection="0"/>
    <xf numFmtId="0" fontId="32" fillId="0" borderId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25" fillId="24" borderId="9" applyNumberFormat="0" applyAlignment="0" applyProtection="0"/>
    <xf numFmtId="0" fontId="15" fillId="24" borderId="4" applyNumberFormat="0" applyAlignment="0" applyProtection="0"/>
    <xf numFmtId="1" fontId="30" fillId="0" borderId="0">
      <alignment horizontal="center" vertical="top"/>
      <protection locked="0"/>
    </xf>
    <xf numFmtId="49" fontId="30" fillId="0" borderId="0">
      <alignment horizontal="left" vertical="top" wrapText="1"/>
      <protection locked="0"/>
    </xf>
    <xf numFmtId="49" fontId="30" fillId="0" borderId="0">
      <alignment horizontal="center"/>
      <protection locked="0"/>
    </xf>
    <xf numFmtId="0" fontId="34" fillId="0" borderId="0" applyBorder="0" applyProtection="0">
      <alignment horizontal="right" vertical="top" wrapText="1"/>
    </xf>
    <xf numFmtId="0" fontId="14" fillId="5" borderId="0" applyNumberFormat="0" applyBorder="0" applyAlignment="0" applyProtection="0"/>
    <xf numFmtId="0" fontId="1" fillId="0" borderId="0">
      <alignment horizontal="justify" vertical="top" wrapText="1"/>
    </xf>
    <xf numFmtId="0" fontId="34" fillId="0" borderId="0" applyBorder="0">
      <alignment horizontal="justify" vertical="top" wrapText="1"/>
      <protection locked="0"/>
    </xf>
    <xf numFmtId="0" fontId="26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49" fontId="31" fillId="0" borderId="11">
      <alignment horizontal="left" vertical="center" wrapText="1"/>
      <protection locked="0"/>
    </xf>
    <xf numFmtId="0" fontId="24" fillId="26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1" fillId="0" borderId="0">
      <alignment horizontal="justify" vertical="justify"/>
    </xf>
    <xf numFmtId="4" fontId="35" fillId="0" borderId="0">
      <alignment horizontal="justify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10" applyNumberFormat="0" applyFill="0" applyAlignment="0" applyProtection="0"/>
    <xf numFmtId="0" fontId="16" fillId="25" borderId="5" applyNumberFormat="0" applyAlignment="0" applyProtection="0"/>
    <xf numFmtId="1" fontId="34" fillId="0" borderId="0" applyFill="0" applyBorder="0" applyProtection="0">
      <alignment horizontal="center" vertical="top" wrapText="1"/>
    </xf>
    <xf numFmtId="0" fontId="12" fillId="0" borderId="0"/>
    <xf numFmtId="0" fontId="12" fillId="0" borderId="0"/>
    <xf numFmtId="0" fontId="1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12" applyNumberFormat="0" applyFill="0" applyAlignment="0" applyProtection="0"/>
    <xf numFmtId="0" fontId="22" fillId="9" borderId="4" applyNumberFormat="0" applyAlignment="0" applyProtection="0"/>
    <xf numFmtId="4" fontId="36" fillId="0" borderId="0" applyBorder="0">
      <alignment horizontal="right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33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0" fontId="1" fillId="22" borderId="3" applyNumberFormat="0" applyFont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9" fillId="0" borderId="0">
      <alignment horizontal="right" vertical="top"/>
    </xf>
    <xf numFmtId="0" fontId="48" fillId="0" borderId="0">
      <alignment horizontal="justify" vertical="top" wrapText="1"/>
    </xf>
    <xf numFmtId="0" fontId="49" fillId="0" borderId="0">
      <alignment horizontal="left"/>
    </xf>
    <xf numFmtId="4" fontId="48" fillId="0" borderId="0">
      <alignment horizontal="right"/>
    </xf>
    <xf numFmtId="0" fontId="48" fillId="0" borderId="0">
      <alignment horizontal="right"/>
    </xf>
    <xf numFmtId="4" fontId="48" fillId="0" borderId="0">
      <alignment horizontal="right" wrapText="1"/>
    </xf>
    <xf numFmtId="0" fontId="48" fillId="0" borderId="0">
      <alignment horizontal="right"/>
    </xf>
    <xf numFmtId="0" fontId="39" fillId="0" borderId="0">
      <alignment horizontal="centerContinuous" vertical="center"/>
    </xf>
    <xf numFmtId="0" fontId="40" fillId="0" borderId="0">
      <alignment horizontal="center" vertical="center"/>
    </xf>
    <xf numFmtId="0" fontId="41" fillId="0" borderId="0">
      <alignment horizontal="justify" vertical="center"/>
    </xf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47" fillId="0" borderId="0">
      <alignment horizontal="justify" vertical="justify"/>
    </xf>
    <xf numFmtId="4" fontId="11" fillId="0" borderId="0">
      <alignment horizontal="justify" wrapText="1"/>
    </xf>
    <xf numFmtId="0" fontId="11" fillId="0" borderId="0">
      <alignment horizontal="justify"/>
    </xf>
    <xf numFmtId="0" fontId="1" fillId="0" borderId="0"/>
    <xf numFmtId="0" fontId="1" fillId="0" borderId="0"/>
    <xf numFmtId="9" fontId="1" fillId="0" borderId="0" applyFont="0" applyFill="0" applyBorder="0" applyAlignment="0" applyProtection="0"/>
    <xf numFmtId="49" fontId="42" fillId="0" borderId="0">
      <alignment horizontal="left" vertical="top" wrapText="1"/>
    </xf>
    <xf numFmtId="49" fontId="43" fillId="0" borderId="0">
      <alignment horizontal="centerContinuous" vertical="top" wrapText="1"/>
    </xf>
    <xf numFmtId="0" fontId="44" fillId="0" borderId="0">
      <alignment horizontal="justify" vertical="top"/>
    </xf>
    <xf numFmtId="0" fontId="45" fillId="0" borderId="13" applyNumberFormat="0" applyBorder="0" applyAlignment="0">
      <alignment horizontal="center"/>
    </xf>
    <xf numFmtId="4" fontId="36" fillId="0" borderId="2" applyBorder="0">
      <alignment horizontal="right" wrapText="1"/>
    </xf>
    <xf numFmtId="4" fontId="37" fillId="0" borderId="0" applyBorder="0">
      <alignment horizontal="right" wrapText="1"/>
    </xf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4" fillId="0" borderId="0" xfId="2" applyFont="1" applyAlignment="1">
      <alignment vertical="top" wrapText="1"/>
    </xf>
    <xf numFmtId="49" fontId="5" fillId="0" borderId="0" xfId="2" applyNumberFormat="1" applyFont="1" applyAlignment="1">
      <alignment horizontal="center" vertical="top"/>
    </xf>
    <xf numFmtId="0" fontId="4" fillId="0" borderId="0" xfId="2" applyFont="1" applyAlignment="1">
      <alignment vertical="top"/>
    </xf>
    <xf numFmtId="0" fontId="5" fillId="0" borderId="0" xfId="2" applyFont="1" applyAlignment="1">
      <alignment horizontal="left" vertical="center"/>
    </xf>
    <xf numFmtId="0" fontId="5" fillId="0" borderId="0" xfId="2" applyFont="1" applyAlignment="1">
      <alignment horizontal="center" vertical="center"/>
    </xf>
    <xf numFmtId="0" fontId="3" fillId="0" borderId="0" xfId="0" applyFont="1"/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/>
    </xf>
    <xf numFmtId="0" fontId="5" fillId="0" borderId="0" xfId="2" applyFont="1" applyAlignment="1">
      <alignment vertical="top" wrapText="1"/>
    </xf>
    <xf numFmtId="165" fontId="3" fillId="0" borderId="0" xfId="0" applyNumberFormat="1" applyFont="1"/>
    <xf numFmtId="0" fontId="5" fillId="0" borderId="0" xfId="2" applyFont="1" applyAlignment="1">
      <alignment horizontal="right" vertical="top" wrapText="1"/>
    </xf>
    <xf numFmtId="0" fontId="5" fillId="0" borderId="0" xfId="2" applyFont="1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vertical="top"/>
    </xf>
    <xf numFmtId="44" fontId="3" fillId="0" borderId="0" xfId="3" applyFont="1"/>
    <xf numFmtId="0" fontId="7" fillId="0" borderId="0" xfId="2" applyFont="1" applyAlignment="1">
      <alignment vertical="top" wrapText="1"/>
    </xf>
    <xf numFmtId="4" fontId="4" fillId="0" borderId="0" xfId="2" applyNumberFormat="1" applyFont="1" applyAlignment="1">
      <alignment vertical="top" wrapText="1"/>
    </xf>
    <xf numFmtId="0" fontId="5" fillId="0" borderId="0" xfId="2" applyFont="1" applyAlignment="1">
      <alignment vertical="top" wrapText="1" readingOrder="1"/>
    </xf>
    <xf numFmtId="0" fontId="3" fillId="0" borderId="0" xfId="0" applyFont="1" applyAlignment="1">
      <alignment vertical="top" wrapText="1"/>
    </xf>
    <xf numFmtId="0" fontId="2" fillId="3" borderId="0" xfId="0" applyFont="1" applyFill="1" applyAlignment="1">
      <alignment horizontal="center" vertical="top"/>
    </xf>
    <xf numFmtId="0" fontId="2" fillId="3" borderId="0" xfId="0" applyFont="1" applyFill="1" applyAlignment="1">
      <alignment vertical="top"/>
    </xf>
    <xf numFmtId="0" fontId="3" fillId="3" borderId="0" xfId="0" applyFont="1" applyFill="1" applyAlignment="1">
      <alignment horizontal="center"/>
    </xf>
    <xf numFmtId="0" fontId="5" fillId="0" borderId="0" xfId="2" applyFont="1" applyAlignment="1">
      <alignment vertical="top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vertical="center" wrapText="1"/>
    </xf>
    <xf numFmtId="0" fontId="3" fillId="0" borderId="2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5" fillId="0" borderId="1" xfId="2" applyFont="1" applyBorder="1" applyAlignment="1">
      <alignment vertical="top" wrapText="1"/>
    </xf>
    <xf numFmtId="165" fontId="3" fillId="0" borderId="1" xfId="0" applyNumberFormat="1" applyFont="1" applyBorder="1"/>
    <xf numFmtId="0" fontId="5" fillId="0" borderId="2" xfId="2" applyFont="1" applyBorder="1" applyAlignment="1">
      <alignment vertical="top"/>
    </xf>
    <xf numFmtId="0" fontId="3" fillId="0" borderId="2" xfId="0" applyFont="1" applyBorder="1"/>
    <xf numFmtId="165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top"/>
    </xf>
    <xf numFmtId="166" fontId="3" fillId="0" borderId="0" xfId="0" applyNumberFormat="1" applyFont="1"/>
    <xf numFmtId="0" fontId="2" fillId="27" borderId="0" xfId="0" applyFont="1" applyFill="1" applyAlignment="1">
      <alignment horizontal="center" vertical="top"/>
    </xf>
    <xf numFmtId="0" fontId="2" fillId="27" borderId="0" xfId="0" applyFont="1" applyFill="1" applyAlignment="1">
      <alignment vertical="top"/>
    </xf>
    <xf numFmtId="0" fontId="3" fillId="27" borderId="0" xfId="0" applyFont="1" applyFill="1" applyAlignment="1">
      <alignment horizontal="center"/>
    </xf>
    <xf numFmtId="44" fontId="3" fillId="0" borderId="0" xfId="3" applyFont="1" applyFill="1" applyBorder="1"/>
    <xf numFmtId="44" fontId="3" fillId="0" borderId="0" xfId="3" applyFont="1" applyBorder="1"/>
    <xf numFmtId="44" fontId="2" fillId="2" borderId="1" xfId="3" applyFont="1" applyFill="1" applyBorder="1" applyAlignment="1">
      <alignment horizontal="center"/>
    </xf>
    <xf numFmtId="44" fontId="3" fillId="0" borderId="0" xfId="3" applyFont="1" applyFill="1" applyBorder="1" applyAlignment="1">
      <alignment horizontal="center"/>
    </xf>
    <xf numFmtId="44" fontId="3" fillId="3" borderId="0" xfId="3" applyFont="1" applyFill="1" applyAlignment="1">
      <alignment horizontal="center"/>
    </xf>
    <xf numFmtId="44" fontId="3" fillId="0" borderId="0" xfId="3" applyFont="1" applyFill="1"/>
    <xf numFmtId="44" fontId="3" fillId="0" borderId="0" xfId="3" applyFont="1" applyFill="1" applyAlignment="1">
      <alignment horizontal="center"/>
    </xf>
    <xf numFmtId="44" fontId="3" fillId="0" borderId="0" xfId="3" applyFont="1" applyAlignment="1">
      <alignment horizontal="center"/>
    </xf>
    <xf numFmtId="44" fontId="3" fillId="27" borderId="0" xfId="3" applyFont="1" applyFill="1" applyAlignment="1">
      <alignment horizont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165" fontId="0" fillId="0" borderId="0" xfId="0" applyNumberFormat="1"/>
    <xf numFmtId="167" fontId="0" fillId="0" borderId="0" xfId="0" applyNumberFormat="1"/>
    <xf numFmtId="167" fontId="3" fillId="0" borderId="0" xfId="0" applyNumberFormat="1" applyFont="1"/>
    <xf numFmtId="167" fontId="2" fillId="2" borderId="1" xfId="0" applyNumberFormat="1" applyFont="1" applyFill="1" applyBorder="1" applyAlignment="1">
      <alignment horizontal="center"/>
    </xf>
    <xf numFmtId="167" fontId="3" fillId="0" borderId="0" xfId="0" applyNumberFormat="1" applyFont="1" applyAlignment="1">
      <alignment horizontal="center"/>
    </xf>
    <xf numFmtId="167" fontId="2" fillId="3" borderId="0" xfId="0" applyNumberFormat="1" applyFont="1" applyFill="1" applyAlignment="1">
      <alignment horizontal="center"/>
    </xf>
    <xf numFmtId="167" fontId="3" fillId="0" borderId="0" xfId="3" applyNumberFormat="1" applyFont="1" applyFill="1" applyBorder="1" applyAlignment="1">
      <alignment horizontal="right"/>
    </xf>
    <xf numFmtId="167" fontId="2" fillId="0" borderId="0" xfId="0" applyNumberFormat="1" applyFont="1" applyAlignment="1">
      <alignment horizontal="center"/>
    </xf>
    <xf numFmtId="167" fontId="2" fillId="27" borderId="0" xfId="0" applyNumberFormat="1" applyFont="1" applyFill="1" applyAlignment="1">
      <alignment horizontal="center"/>
    </xf>
    <xf numFmtId="167" fontId="5" fillId="0" borderId="0" xfId="2" applyNumberFormat="1" applyFont="1" applyAlignment="1">
      <alignment wrapText="1"/>
    </xf>
  </cellXfs>
  <cellStyles count="583">
    <cellStyle name=" 1" xfId="402" xr:uid="{00000000-0005-0000-0000-000000000000}"/>
    <cellStyle name="_STAMBENI DIO" xfId="5" xr:uid="{00000000-0005-0000-0000-000001000000}"/>
    <cellStyle name="_STAMBENI DIO_2009_06_03_tender_politin_PARCELACIJA - S formom" xfId="6" xr:uid="{00000000-0005-0000-0000-000002000000}"/>
    <cellStyle name="_STAMBENI DIO_B - Radovi" xfId="403" xr:uid="{00000000-0005-0000-0000-000003000000}"/>
    <cellStyle name="_STAMBENI DIO_D Strojarski radovi - Parentino Residence" xfId="7" xr:uid="{00000000-0005-0000-0000-000004000000}"/>
    <cellStyle name="_STAMBENI DIO_D Strojarski radovi - Parentino Residence_B - Radovi" xfId="404" xr:uid="{00000000-0005-0000-0000-000005000000}"/>
    <cellStyle name="_troškovnik" xfId="8" xr:uid="{00000000-0005-0000-0000-000006000000}"/>
    <cellStyle name="_troškovnik_2009_06_02_tender_jezevac_PARCELACIJA  -s formom" xfId="9" xr:uid="{00000000-0005-0000-0000-000007000000}"/>
    <cellStyle name="_troškovnik_2009_06_02_tender_jezevac_PARCELACIJA  -s formom_B - Radovi" xfId="405" xr:uid="{00000000-0005-0000-0000-000008000000}"/>
    <cellStyle name="_troškovnik_2009_06_03_tender_politin_PARCELACIJA - S formom" xfId="10" xr:uid="{00000000-0005-0000-0000-000009000000}"/>
    <cellStyle name="_troškovnik_2009_06_03_tender_politin_PARCELACIJA - S formom_B - Radovi" xfId="406" xr:uid="{00000000-0005-0000-0000-00000A000000}"/>
    <cellStyle name="_troškovnik_B - Radovi" xfId="407" xr:uid="{00000000-0005-0000-0000-00000B000000}"/>
    <cellStyle name="_troškovnik_D Strojarski radovi - Parentino Residence" xfId="11" xr:uid="{00000000-0005-0000-0000-00000C000000}"/>
    <cellStyle name="_troškovnik_D Strojarski radovi - Parentino Residence_B - Radovi" xfId="408" xr:uid="{00000000-0005-0000-0000-00000D000000}"/>
    <cellStyle name="20% - Isticanje1" xfId="12" xr:uid="{00000000-0005-0000-0000-00000E000000}"/>
    <cellStyle name="20% - Isticanje2" xfId="13" xr:uid="{00000000-0005-0000-0000-00000F000000}"/>
    <cellStyle name="20% - Isticanje3" xfId="14" xr:uid="{00000000-0005-0000-0000-000010000000}"/>
    <cellStyle name="20% - Isticanje4" xfId="15" xr:uid="{00000000-0005-0000-0000-000011000000}"/>
    <cellStyle name="20% - Isticanje5" xfId="16" xr:uid="{00000000-0005-0000-0000-000012000000}"/>
    <cellStyle name="20% - Isticanje6" xfId="17" xr:uid="{00000000-0005-0000-0000-000013000000}"/>
    <cellStyle name="40% - Isticanje2" xfId="18" xr:uid="{00000000-0005-0000-0000-000014000000}"/>
    <cellStyle name="40% - Isticanje3" xfId="19" xr:uid="{00000000-0005-0000-0000-000015000000}"/>
    <cellStyle name="40% - Isticanje4" xfId="20" xr:uid="{00000000-0005-0000-0000-000016000000}"/>
    <cellStyle name="40% - Isticanje5" xfId="21" xr:uid="{00000000-0005-0000-0000-000017000000}"/>
    <cellStyle name="40% - Isticanje6" xfId="22" xr:uid="{00000000-0005-0000-0000-000018000000}"/>
    <cellStyle name="40% - Naglasak1" xfId="23" xr:uid="{00000000-0005-0000-0000-000019000000}"/>
    <cellStyle name="60% - Isticanje1" xfId="24" xr:uid="{00000000-0005-0000-0000-00001A000000}"/>
    <cellStyle name="60% - Isticanje2" xfId="25" xr:uid="{00000000-0005-0000-0000-00001B000000}"/>
    <cellStyle name="60% - Isticanje3" xfId="26" xr:uid="{00000000-0005-0000-0000-00001C000000}"/>
    <cellStyle name="60% - Isticanje4" xfId="27" xr:uid="{00000000-0005-0000-0000-00001D000000}"/>
    <cellStyle name="60% - Isticanje5" xfId="28" xr:uid="{00000000-0005-0000-0000-00001E000000}"/>
    <cellStyle name="60% - Isticanje6" xfId="29" xr:uid="{00000000-0005-0000-0000-00001F000000}"/>
    <cellStyle name="Bilješka" xfId="30" xr:uid="{00000000-0005-0000-0000-000020000000}"/>
    <cellStyle name="Bilješka 10" xfId="31" xr:uid="{00000000-0005-0000-0000-000021000000}"/>
    <cellStyle name="Bilješka 10 2" xfId="409" xr:uid="{00000000-0005-0000-0000-000022000000}"/>
    <cellStyle name="Bilješka 11" xfId="32" xr:uid="{00000000-0005-0000-0000-000023000000}"/>
    <cellStyle name="Bilješka 11 2" xfId="410" xr:uid="{00000000-0005-0000-0000-000024000000}"/>
    <cellStyle name="Bilješka 12" xfId="33" xr:uid="{00000000-0005-0000-0000-000025000000}"/>
    <cellStyle name="Bilješka 12 2" xfId="411" xr:uid="{00000000-0005-0000-0000-000026000000}"/>
    <cellStyle name="Bilješka 13" xfId="34" xr:uid="{00000000-0005-0000-0000-000027000000}"/>
    <cellStyle name="Bilješka 13 2" xfId="412" xr:uid="{00000000-0005-0000-0000-000028000000}"/>
    <cellStyle name="Bilješka 14" xfId="35" xr:uid="{00000000-0005-0000-0000-000029000000}"/>
    <cellStyle name="Bilješka 14 2" xfId="413" xr:uid="{00000000-0005-0000-0000-00002A000000}"/>
    <cellStyle name="Bilješka 15" xfId="36" xr:uid="{00000000-0005-0000-0000-00002B000000}"/>
    <cellStyle name="Bilješka 15 2" xfId="414" xr:uid="{00000000-0005-0000-0000-00002C000000}"/>
    <cellStyle name="Bilješka 16" xfId="37" xr:uid="{00000000-0005-0000-0000-00002D000000}"/>
    <cellStyle name="Bilješka 16 2" xfId="415" xr:uid="{00000000-0005-0000-0000-00002E000000}"/>
    <cellStyle name="Bilješka 17" xfId="38" xr:uid="{00000000-0005-0000-0000-00002F000000}"/>
    <cellStyle name="Bilješka 18" xfId="39" xr:uid="{00000000-0005-0000-0000-000030000000}"/>
    <cellStyle name="Bilješka 19" xfId="40" xr:uid="{00000000-0005-0000-0000-000031000000}"/>
    <cellStyle name="Bilješka 2" xfId="41" xr:uid="{00000000-0005-0000-0000-000032000000}"/>
    <cellStyle name="Bilješka 2 2" xfId="42" xr:uid="{00000000-0005-0000-0000-000033000000}"/>
    <cellStyle name="Bilješka 2 3" xfId="43" xr:uid="{00000000-0005-0000-0000-000034000000}"/>
    <cellStyle name="Bilješka 2 4" xfId="416" xr:uid="{00000000-0005-0000-0000-000035000000}"/>
    <cellStyle name="Bilješka 2_2009_06_02_tender_jezevac_PARCELACIJA  -s formom" xfId="44" xr:uid="{00000000-0005-0000-0000-000036000000}"/>
    <cellStyle name="Bilješka 20" xfId="45" xr:uid="{00000000-0005-0000-0000-000037000000}"/>
    <cellStyle name="Bilješka 21" xfId="46" xr:uid="{00000000-0005-0000-0000-000038000000}"/>
    <cellStyle name="Bilješka 22" xfId="47" xr:uid="{00000000-0005-0000-0000-000039000000}"/>
    <cellStyle name="Bilješka 23" xfId="48" xr:uid="{00000000-0005-0000-0000-00003A000000}"/>
    <cellStyle name="Bilješka 24" xfId="49" xr:uid="{00000000-0005-0000-0000-00003B000000}"/>
    <cellStyle name="Bilješka 25" xfId="50" xr:uid="{00000000-0005-0000-0000-00003C000000}"/>
    <cellStyle name="Bilješka 26" xfId="51" xr:uid="{00000000-0005-0000-0000-00003D000000}"/>
    <cellStyle name="Bilješka 27" xfId="52" xr:uid="{00000000-0005-0000-0000-00003E000000}"/>
    <cellStyle name="Bilješka 28" xfId="53" xr:uid="{00000000-0005-0000-0000-00003F000000}"/>
    <cellStyle name="Bilješka 29" xfId="54" xr:uid="{00000000-0005-0000-0000-000040000000}"/>
    <cellStyle name="Bilješka 3" xfId="55" xr:uid="{00000000-0005-0000-0000-000041000000}"/>
    <cellStyle name="Bilješka 3 2" xfId="417" xr:uid="{00000000-0005-0000-0000-000042000000}"/>
    <cellStyle name="Bilješka 30" xfId="56" xr:uid="{00000000-0005-0000-0000-000043000000}"/>
    <cellStyle name="Bilješka 31" xfId="57" xr:uid="{00000000-0005-0000-0000-000044000000}"/>
    <cellStyle name="Bilješka 32" xfId="58" xr:uid="{00000000-0005-0000-0000-000045000000}"/>
    <cellStyle name="Bilješka 33" xfId="59" xr:uid="{00000000-0005-0000-0000-000046000000}"/>
    <cellStyle name="Bilješka 34" xfId="60" xr:uid="{00000000-0005-0000-0000-000047000000}"/>
    <cellStyle name="Bilješka 35" xfId="61" xr:uid="{00000000-0005-0000-0000-000048000000}"/>
    <cellStyle name="Bilješka 36" xfId="62" xr:uid="{00000000-0005-0000-0000-000049000000}"/>
    <cellStyle name="Bilješka 37" xfId="63" xr:uid="{00000000-0005-0000-0000-00004A000000}"/>
    <cellStyle name="Bilješka 38" xfId="64" xr:uid="{00000000-0005-0000-0000-00004B000000}"/>
    <cellStyle name="Bilješka 39" xfId="65" xr:uid="{00000000-0005-0000-0000-00004C000000}"/>
    <cellStyle name="Bilješka 4" xfId="66" xr:uid="{00000000-0005-0000-0000-00004D000000}"/>
    <cellStyle name="Bilješka 4 2" xfId="418" xr:uid="{00000000-0005-0000-0000-00004E000000}"/>
    <cellStyle name="Bilješka 40" xfId="67" xr:uid="{00000000-0005-0000-0000-00004F000000}"/>
    <cellStyle name="Bilješka 41" xfId="68" xr:uid="{00000000-0005-0000-0000-000050000000}"/>
    <cellStyle name="Bilješka 42" xfId="69" xr:uid="{00000000-0005-0000-0000-000051000000}"/>
    <cellStyle name="Bilješka 42 2" xfId="419" xr:uid="{00000000-0005-0000-0000-000052000000}"/>
    <cellStyle name="Bilješka 43" xfId="70" xr:uid="{00000000-0005-0000-0000-000053000000}"/>
    <cellStyle name="Bilješka 43 2" xfId="420" xr:uid="{00000000-0005-0000-0000-000054000000}"/>
    <cellStyle name="Bilješka 44" xfId="71" xr:uid="{00000000-0005-0000-0000-000055000000}"/>
    <cellStyle name="Bilješka 44 2" xfId="421" xr:uid="{00000000-0005-0000-0000-000056000000}"/>
    <cellStyle name="Bilješka 45" xfId="72" xr:uid="{00000000-0005-0000-0000-000057000000}"/>
    <cellStyle name="Bilješka 45 2" xfId="422" xr:uid="{00000000-0005-0000-0000-000058000000}"/>
    <cellStyle name="Bilješka 46" xfId="73" xr:uid="{00000000-0005-0000-0000-000059000000}"/>
    <cellStyle name="Bilješka 46 2" xfId="423" xr:uid="{00000000-0005-0000-0000-00005A000000}"/>
    <cellStyle name="Bilješka 47" xfId="74" xr:uid="{00000000-0005-0000-0000-00005B000000}"/>
    <cellStyle name="Bilješka 47 2" xfId="424" xr:uid="{00000000-0005-0000-0000-00005C000000}"/>
    <cellStyle name="Bilješka 48" xfId="75" xr:uid="{00000000-0005-0000-0000-00005D000000}"/>
    <cellStyle name="Bilješka 48 2" xfId="425" xr:uid="{00000000-0005-0000-0000-00005E000000}"/>
    <cellStyle name="Bilješka 49" xfId="76" xr:uid="{00000000-0005-0000-0000-00005F000000}"/>
    <cellStyle name="Bilješka 49 2" xfId="426" xr:uid="{00000000-0005-0000-0000-000060000000}"/>
    <cellStyle name="Bilješka 5" xfId="77" xr:uid="{00000000-0005-0000-0000-000061000000}"/>
    <cellStyle name="Bilješka 5 2" xfId="427" xr:uid="{00000000-0005-0000-0000-000062000000}"/>
    <cellStyle name="Bilješka 50" xfId="78" xr:uid="{00000000-0005-0000-0000-000063000000}"/>
    <cellStyle name="Bilješka 50 2" xfId="428" xr:uid="{00000000-0005-0000-0000-000064000000}"/>
    <cellStyle name="Bilješka 51" xfId="79" xr:uid="{00000000-0005-0000-0000-000065000000}"/>
    <cellStyle name="Bilješka 51 2" xfId="429" xr:uid="{00000000-0005-0000-0000-000066000000}"/>
    <cellStyle name="Bilješka 6" xfId="80" xr:uid="{00000000-0005-0000-0000-000067000000}"/>
    <cellStyle name="Bilješka 6 2" xfId="430" xr:uid="{00000000-0005-0000-0000-000068000000}"/>
    <cellStyle name="Bilješka 7" xfId="81" xr:uid="{00000000-0005-0000-0000-000069000000}"/>
    <cellStyle name="Bilješka 7 2" xfId="431" xr:uid="{00000000-0005-0000-0000-00006A000000}"/>
    <cellStyle name="Bilješka 8" xfId="82" xr:uid="{00000000-0005-0000-0000-00006B000000}"/>
    <cellStyle name="Bilješka 8 2" xfId="432" xr:uid="{00000000-0005-0000-0000-00006C000000}"/>
    <cellStyle name="Bilješka 9" xfId="83" xr:uid="{00000000-0005-0000-0000-00006D000000}"/>
    <cellStyle name="Bilješka 9 2" xfId="433" xr:uid="{00000000-0005-0000-0000-00006E000000}"/>
    <cellStyle name="Bilješka_2009_06_02_tender_jezevac_PARCELACIJA  -s formom" xfId="84" xr:uid="{00000000-0005-0000-0000-00006F000000}"/>
    <cellStyle name="cijene" xfId="85" xr:uid="{00000000-0005-0000-0000-000070000000}"/>
    <cellStyle name="Comma 10" xfId="86" xr:uid="{00000000-0005-0000-0000-000071000000}"/>
    <cellStyle name="Comma 11" xfId="87" xr:uid="{00000000-0005-0000-0000-000072000000}"/>
    <cellStyle name="Comma 12" xfId="88" xr:uid="{00000000-0005-0000-0000-000073000000}"/>
    <cellStyle name="Comma 13" xfId="89" xr:uid="{00000000-0005-0000-0000-000074000000}"/>
    <cellStyle name="Comma 14" xfId="90" xr:uid="{00000000-0005-0000-0000-000075000000}"/>
    <cellStyle name="Comma 15" xfId="91" xr:uid="{00000000-0005-0000-0000-000076000000}"/>
    <cellStyle name="Comma 16" xfId="92" xr:uid="{00000000-0005-0000-0000-000077000000}"/>
    <cellStyle name="Comma 17" xfId="93" xr:uid="{00000000-0005-0000-0000-000078000000}"/>
    <cellStyle name="Comma 18" xfId="94" xr:uid="{00000000-0005-0000-0000-000079000000}"/>
    <cellStyle name="Comma 19" xfId="95" xr:uid="{00000000-0005-0000-0000-00007A000000}"/>
    <cellStyle name="Comma 2" xfId="96" xr:uid="{00000000-0005-0000-0000-00007B000000}"/>
    <cellStyle name="Comma 2 2" xfId="434" xr:uid="{00000000-0005-0000-0000-00007C000000}"/>
    <cellStyle name="Comma 20" xfId="97" xr:uid="{00000000-0005-0000-0000-00007D000000}"/>
    <cellStyle name="Comma 21" xfId="98" xr:uid="{00000000-0005-0000-0000-00007E000000}"/>
    <cellStyle name="Comma 22" xfId="99" xr:uid="{00000000-0005-0000-0000-00007F000000}"/>
    <cellStyle name="Comma 23" xfId="100" xr:uid="{00000000-0005-0000-0000-000080000000}"/>
    <cellStyle name="Comma 24" xfId="101" xr:uid="{00000000-0005-0000-0000-000081000000}"/>
    <cellStyle name="Comma 25" xfId="102" xr:uid="{00000000-0005-0000-0000-000082000000}"/>
    <cellStyle name="Comma 26" xfId="103" xr:uid="{00000000-0005-0000-0000-000083000000}"/>
    <cellStyle name="Comma 27" xfId="104" xr:uid="{00000000-0005-0000-0000-000084000000}"/>
    <cellStyle name="Comma 28" xfId="105" xr:uid="{00000000-0005-0000-0000-000085000000}"/>
    <cellStyle name="Comma 29" xfId="106" xr:uid="{00000000-0005-0000-0000-000086000000}"/>
    <cellStyle name="Comma 3" xfId="107" xr:uid="{00000000-0005-0000-0000-000087000000}"/>
    <cellStyle name="Comma 3 2" xfId="435" xr:uid="{00000000-0005-0000-0000-000088000000}"/>
    <cellStyle name="Comma 30" xfId="108" xr:uid="{00000000-0005-0000-0000-000089000000}"/>
    <cellStyle name="Comma 31" xfId="109" xr:uid="{00000000-0005-0000-0000-00008A000000}"/>
    <cellStyle name="Comma 32" xfId="110" xr:uid="{00000000-0005-0000-0000-00008B000000}"/>
    <cellStyle name="Comma 33" xfId="111" xr:uid="{00000000-0005-0000-0000-00008C000000}"/>
    <cellStyle name="Comma 34" xfId="112" xr:uid="{00000000-0005-0000-0000-00008D000000}"/>
    <cellStyle name="Comma 35" xfId="113" xr:uid="{00000000-0005-0000-0000-00008E000000}"/>
    <cellStyle name="Comma 36" xfId="114" xr:uid="{00000000-0005-0000-0000-00008F000000}"/>
    <cellStyle name="Comma 37" xfId="115" xr:uid="{00000000-0005-0000-0000-000090000000}"/>
    <cellStyle name="Comma 38" xfId="116" xr:uid="{00000000-0005-0000-0000-000091000000}"/>
    <cellStyle name="Comma 39" xfId="117" xr:uid="{00000000-0005-0000-0000-000092000000}"/>
    <cellStyle name="Comma 4" xfId="118" xr:uid="{00000000-0005-0000-0000-000093000000}"/>
    <cellStyle name="Comma 40" xfId="119" xr:uid="{00000000-0005-0000-0000-000094000000}"/>
    <cellStyle name="Comma 41" xfId="120" xr:uid="{00000000-0005-0000-0000-000095000000}"/>
    <cellStyle name="Comma 42" xfId="121" xr:uid="{00000000-0005-0000-0000-000096000000}"/>
    <cellStyle name="Comma 43" xfId="122" xr:uid="{00000000-0005-0000-0000-000097000000}"/>
    <cellStyle name="Comma 44" xfId="123" xr:uid="{00000000-0005-0000-0000-000098000000}"/>
    <cellStyle name="Comma 45" xfId="124" xr:uid="{00000000-0005-0000-0000-000099000000}"/>
    <cellStyle name="Comma 46" xfId="125" xr:uid="{00000000-0005-0000-0000-00009A000000}"/>
    <cellStyle name="Comma 47" xfId="126" xr:uid="{00000000-0005-0000-0000-00009B000000}"/>
    <cellStyle name="Comma 48" xfId="127" xr:uid="{00000000-0005-0000-0000-00009C000000}"/>
    <cellStyle name="Comma 49" xfId="128" xr:uid="{00000000-0005-0000-0000-00009D000000}"/>
    <cellStyle name="Comma 5" xfId="129" xr:uid="{00000000-0005-0000-0000-00009E000000}"/>
    <cellStyle name="Comma 50" xfId="130" xr:uid="{00000000-0005-0000-0000-00009F000000}"/>
    <cellStyle name="Comma 51" xfId="131" xr:uid="{00000000-0005-0000-0000-0000A0000000}"/>
    <cellStyle name="Comma 6" xfId="132" xr:uid="{00000000-0005-0000-0000-0000A1000000}"/>
    <cellStyle name="Comma 7" xfId="133" xr:uid="{00000000-0005-0000-0000-0000A2000000}"/>
    <cellStyle name="Comma 8" xfId="134" xr:uid="{00000000-0005-0000-0000-0000A3000000}"/>
    <cellStyle name="Comma 9" xfId="135" xr:uid="{00000000-0005-0000-0000-0000A4000000}"/>
    <cellStyle name="Currency 2" xfId="4" xr:uid="{00000000-0005-0000-0000-0000A5000000}"/>
    <cellStyle name="Currency 2 2" xfId="582" xr:uid="{00000000-0005-0000-0000-0000A6000000}"/>
    <cellStyle name="Currency 3" xfId="579" xr:uid="{00000000-0005-0000-0000-0000A7000000}"/>
    <cellStyle name="Currency 3 2" xfId="581" xr:uid="{00000000-0005-0000-0000-0000A8000000}"/>
    <cellStyle name="Currency 4" xfId="580" xr:uid="{00000000-0005-0000-0000-0000A9000000}"/>
    <cellStyle name="Dobro" xfId="136" xr:uid="{00000000-0005-0000-0000-0000AA000000}"/>
    <cellStyle name="Excel Built-in Normal" xfId="137" xr:uid="{00000000-0005-0000-0000-0000AB000000}"/>
    <cellStyle name="Isticanje1" xfId="138" xr:uid="{00000000-0005-0000-0000-0000AC000000}"/>
    <cellStyle name="Isticanje2" xfId="139" xr:uid="{00000000-0005-0000-0000-0000AD000000}"/>
    <cellStyle name="Isticanje3" xfId="140" xr:uid="{00000000-0005-0000-0000-0000AE000000}"/>
    <cellStyle name="Isticanje4" xfId="141" xr:uid="{00000000-0005-0000-0000-0000AF000000}"/>
    <cellStyle name="Isticanje5" xfId="142" xr:uid="{00000000-0005-0000-0000-0000B0000000}"/>
    <cellStyle name="Isticanje6" xfId="143" xr:uid="{00000000-0005-0000-0000-0000B1000000}"/>
    <cellStyle name="Izlaz" xfId="144" xr:uid="{00000000-0005-0000-0000-0000B2000000}"/>
    <cellStyle name="Izračun" xfId="145" xr:uid="{00000000-0005-0000-0000-0000B3000000}"/>
    <cellStyle name="kolona A" xfId="436" xr:uid="{00000000-0005-0000-0000-0000B4000000}"/>
    <cellStyle name="kolona B" xfId="437" xr:uid="{00000000-0005-0000-0000-0000B5000000}"/>
    <cellStyle name="kolona C" xfId="438" xr:uid="{00000000-0005-0000-0000-0000B6000000}"/>
    <cellStyle name="kolona D" xfId="439" xr:uid="{00000000-0005-0000-0000-0000B7000000}"/>
    <cellStyle name="kolona E" xfId="440" xr:uid="{00000000-0005-0000-0000-0000B8000000}"/>
    <cellStyle name="kolona F" xfId="441" xr:uid="{00000000-0005-0000-0000-0000B9000000}"/>
    <cellStyle name="kolona G" xfId="442" xr:uid="{00000000-0005-0000-0000-0000BA000000}"/>
    <cellStyle name="kolona1" xfId="146" xr:uid="{00000000-0005-0000-0000-0000BB000000}"/>
    <cellStyle name="kolona2" xfId="147" xr:uid="{00000000-0005-0000-0000-0000BC000000}"/>
    <cellStyle name="kolona3" xfId="148" xr:uid="{00000000-0005-0000-0000-0000BD000000}"/>
    <cellStyle name="komadi" xfId="149" xr:uid="{00000000-0005-0000-0000-0000BE000000}"/>
    <cellStyle name="Loše" xfId="150" xr:uid="{00000000-0005-0000-0000-0000BF000000}"/>
    <cellStyle name="merge" xfId="151" xr:uid="{00000000-0005-0000-0000-0000C0000000}"/>
    <cellStyle name="nabrajanje" xfId="152" xr:uid="{00000000-0005-0000-0000-0000C1000000}"/>
    <cellStyle name="Naslov" xfId="153" xr:uid="{00000000-0005-0000-0000-0000C2000000}"/>
    <cellStyle name="Naslov 1" xfId="154" xr:uid="{00000000-0005-0000-0000-0000C3000000}"/>
    <cellStyle name="Naslov 1 1" xfId="155" xr:uid="{00000000-0005-0000-0000-0000C4000000}"/>
    <cellStyle name="Naslov 1_2009_06_03_tender_politin_PARCELACIJA - S formom" xfId="156" xr:uid="{00000000-0005-0000-0000-0000C5000000}"/>
    <cellStyle name="Naslov 2" xfId="157" xr:uid="{00000000-0005-0000-0000-0000C6000000}"/>
    <cellStyle name="Naslov 3" xfId="158" xr:uid="{00000000-0005-0000-0000-0000C7000000}"/>
    <cellStyle name="Naslov 4" xfId="159" xr:uid="{00000000-0005-0000-0000-0000C8000000}"/>
    <cellStyle name="naslov_18-09 ISKOP KAUFLAND" xfId="160" xr:uid="{00000000-0005-0000-0000-0000C9000000}"/>
    <cellStyle name="naslov1" xfId="443" xr:uid="{00000000-0005-0000-0000-0000CA000000}"/>
    <cellStyle name="naslov2" xfId="444" xr:uid="{00000000-0005-0000-0000-0000CB000000}"/>
    <cellStyle name="naslov3" xfId="445" xr:uid="{00000000-0005-0000-0000-0000CC000000}"/>
    <cellStyle name="Navadno_023_10Skl-popis_OSNUTEK" xfId="446" xr:uid="{00000000-0005-0000-0000-0000CD000000}"/>
    <cellStyle name="Neutralno" xfId="161" xr:uid="{00000000-0005-0000-0000-0000CE000000}"/>
    <cellStyle name="Normal 10" xfId="162" xr:uid="{00000000-0005-0000-0000-0000CF000000}"/>
    <cellStyle name="Normal 10 2" xfId="389" xr:uid="{00000000-0005-0000-0000-0000D0000000}"/>
    <cellStyle name="Normal 10 3 5" xfId="401" xr:uid="{00000000-0005-0000-0000-0000D1000000}"/>
    <cellStyle name="Normal 10_Jezevac_pecenjara_concept_tender_v_2011060_1" xfId="399" xr:uid="{00000000-0005-0000-0000-0000D2000000}"/>
    <cellStyle name="Normal 11" xfId="163" xr:uid="{00000000-0005-0000-0000-0000D3000000}"/>
    <cellStyle name="Normal 11 2" xfId="164" xr:uid="{00000000-0005-0000-0000-0000D4000000}"/>
    <cellStyle name="Normal 11 2 2" xfId="447" xr:uid="{00000000-0005-0000-0000-0000D5000000}"/>
    <cellStyle name="Normal 11 3" xfId="165" xr:uid="{00000000-0005-0000-0000-0000D6000000}"/>
    <cellStyle name="Normal 11 3 2" xfId="448" xr:uid="{00000000-0005-0000-0000-0000D7000000}"/>
    <cellStyle name="Normal 11 4" xfId="166" xr:uid="{00000000-0005-0000-0000-0000D8000000}"/>
    <cellStyle name="Normal 11 4 2" xfId="449" xr:uid="{00000000-0005-0000-0000-0000D9000000}"/>
    <cellStyle name="Normal 11 5" xfId="167" xr:uid="{00000000-0005-0000-0000-0000DA000000}"/>
    <cellStyle name="Normal 11 5 2" xfId="450" xr:uid="{00000000-0005-0000-0000-0000DB000000}"/>
    <cellStyle name="Normal 11 6" xfId="397" xr:uid="{00000000-0005-0000-0000-0000DC000000}"/>
    <cellStyle name="Normal 11_B - Radovi" xfId="451" xr:uid="{00000000-0005-0000-0000-0000DD000000}"/>
    <cellStyle name="Normal 117" xfId="452" xr:uid="{00000000-0005-0000-0000-0000DE000000}"/>
    <cellStyle name="Normal 12" xfId="168" xr:uid="{00000000-0005-0000-0000-0000DF000000}"/>
    <cellStyle name="Normal 12 2" xfId="454" xr:uid="{00000000-0005-0000-0000-0000E0000000}"/>
    <cellStyle name="Normal 12 3" xfId="453" xr:uid="{00000000-0005-0000-0000-0000E1000000}"/>
    <cellStyle name="Normal 12_B - Radovi" xfId="455" xr:uid="{00000000-0005-0000-0000-0000E2000000}"/>
    <cellStyle name="Normal 13" xfId="169" xr:uid="{00000000-0005-0000-0000-0000E3000000}"/>
    <cellStyle name="Normal 13 2" xfId="457" xr:uid="{00000000-0005-0000-0000-0000E4000000}"/>
    <cellStyle name="Normal 13 3" xfId="456" xr:uid="{00000000-0005-0000-0000-0000E5000000}"/>
    <cellStyle name="Normal 13_B - Radovi" xfId="458" xr:uid="{00000000-0005-0000-0000-0000E6000000}"/>
    <cellStyle name="Normal 14" xfId="170" xr:uid="{00000000-0005-0000-0000-0000E7000000}"/>
    <cellStyle name="Normal 14 2" xfId="171" xr:uid="{00000000-0005-0000-0000-0000E8000000}"/>
    <cellStyle name="Normal 14 2 2" xfId="460" xr:uid="{00000000-0005-0000-0000-0000E9000000}"/>
    <cellStyle name="Normal 14 3" xfId="172" xr:uid="{00000000-0005-0000-0000-0000EA000000}"/>
    <cellStyle name="Normal 14 3 2" xfId="461" xr:uid="{00000000-0005-0000-0000-0000EB000000}"/>
    <cellStyle name="Normal 14 4" xfId="173" xr:uid="{00000000-0005-0000-0000-0000EC000000}"/>
    <cellStyle name="Normal 14 4 2" xfId="462" xr:uid="{00000000-0005-0000-0000-0000ED000000}"/>
    <cellStyle name="Normal 14 5" xfId="174" xr:uid="{00000000-0005-0000-0000-0000EE000000}"/>
    <cellStyle name="Normal 14 5 2" xfId="463" xr:uid="{00000000-0005-0000-0000-0000EF000000}"/>
    <cellStyle name="Normal 14 6" xfId="459" xr:uid="{00000000-0005-0000-0000-0000F0000000}"/>
    <cellStyle name="Normal 14_B - Radovi" xfId="464" xr:uid="{00000000-0005-0000-0000-0000F1000000}"/>
    <cellStyle name="Normal 15" xfId="175" xr:uid="{00000000-0005-0000-0000-0000F2000000}"/>
    <cellStyle name="Normal 15 2" xfId="466" xr:uid="{00000000-0005-0000-0000-0000F3000000}"/>
    <cellStyle name="Normal 15 3" xfId="465" xr:uid="{00000000-0005-0000-0000-0000F4000000}"/>
    <cellStyle name="Normal 15_B - Radovi" xfId="467" xr:uid="{00000000-0005-0000-0000-0000F5000000}"/>
    <cellStyle name="Normal 16" xfId="176" xr:uid="{00000000-0005-0000-0000-0000F6000000}"/>
    <cellStyle name="Normal 16 2" xfId="469" xr:uid="{00000000-0005-0000-0000-0000F7000000}"/>
    <cellStyle name="Normal 16 3" xfId="468" xr:uid="{00000000-0005-0000-0000-0000F8000000}"/>
    <cellStyle name="Normal 16_B - Radovi" xfId="470" xr:uid="{00000000-0005-0000-0000-0000F9000000}"/>
    <cellStyle name="Normal 17" xfId="177" xr:uid="{00000000-0005-0000-0000-0000FA000000}"/>
    <cellStyle name="Normal 17 2" xfId="472" xr:uid="{00000000-0005-0000-0000-0000FB000000}"/>
    <cellStyle name="Normal 17 3" xfId="471" xr:uid="{00000000-0005-0000-0000-0000FC000000}"/>
    <cellStyle name="Normal 17_B - Radovi" xfId="473" xr:uid="{00000000-0005-0000-0000-0000FD000000}"/>
    <cellStyle name="Normal 18" xfId="178" xr:uid="{00000000-0005-0000-0000-0000FE000000}"/>
    <cellStyle name="Normal 18 2" xfId="475" xr:uid="{00000000-0005-0000-0000-0000FF000000}"/>
    <cellStyle name="Normal 18 3" xfId="474" xr:uid="{00000000-0005-0000-0000-000000010000}"/>
    <cellStyle name="Normal 18_B - Radovi" xfId="476" xr:uid="{00000000-0005-0000-0000-000001010000}"/>
    <cellStyle name="Normal 19" xfId="179" xr:uid="{00000000-0005-0000-0000-000002010000}"/>
    <cellStyle name="Normal 2" xfId="180" xr:uid="{00000000-0005-0000-0000-000003010000}"/>
    <cellStyle name="Normal 2 10" xfId="181" xr:uid="{00000000-0005-0000-0000-000004010000}"/>
    <cellStyle name="Normal 2 11" xfId="182" xr:uid="{00000000-0005-0000-0000-000005010000}"/>
    <cellStyle name="Normal 2 12" xfId="183" xr:uid="{00000000-0005-0000-0000-000006010000}"/>
    <cellStyle name="Normal 2 13" xfId="184" xr:uid="{00000000-0005-0000-0000-000007010000}"/>
    <cellStyle name="Normal 2 14" xfId="185" xr:uid="{00000000-0005-0000-0000-000008010000}"/>
    <cellStyle name="Normal 2 15" xfId="186" xr:uid="{00000000-0005-0000-0000-000009010000}"/>
    <cellStyle name="Normal 2 16" xfId="187" xr:uid="{00000000-0005-0000-0000-00000A010000}"/>
    <cellStyle name="Normal 2 17" xfId="188" xr:uid="{00000000-0005-0000-0000-00000B010000}"/>
    <cellStyle name="Normal 2 17 2" xfId="477" xr:uid="{00000000-0005-0000-0000-00000C010000}"/>
    <cellStyle name="Normal 2 18" xfId="189" xr:uid="{00000000-0005-0000-0000-00000D010000}"/>
    <cellStyle name="Normal 2 18 2" xfId="478" xr:uid="{00000000-0005-0000-0000-00000E010000}"/>
    <cellStyle name="Normal 2 19" xfId="190" xr:uid="{00000000-0005-0000-0000-00000F010000}"/>
    <cellStyle name="Normal 2 19 2" xfId="479" xr:uid="{00000000-0005-0000-0000-000010010000}"/>
    <cellStyle name="Normal 2 2" xfId="191" xr:uid="{00000000-0005-0000-0000-000011010000}"/>
    <cellStyle name="Normal 2 2 4" xfId="1" xr:uid="{00000000-0005-0000-0000-000012010000}"/>
    <cellStyle name="Normal 2 20" xfId="192" xr:uid="{00000000-0005-0000-0000-000013010000}"/>
    <cellStyle name="Normal 2 20 2" xfId="480" xr:uid="{00000000-0005-0000-0000-000014010000}"/>
    <cellStyle name="Normal 2 21" xfId="193" xr:uid="{00000000-0005-0000-0000-000015010000}"/>
    <cellStyle name="Normal 2 21 2" xfId="481" xr:uid="{00000000-0005-0000-0000-000016010000}"/>
    <cellStyle name="Normal 2 22" xfId="194" xr:uid="{00000000-0005-0000-0000-000017010000}"/>
    <cellStyle name="Normal 2 22 2" xfId="482" xr:uid="{00000000-0005-0000-0000-000018010000}"/>
    <cellStyle name="Normal 2 23" xfId="195" xr:uid="{00000000-0005-0000-0000-000019010000}"/>
    <cellStyle name="Normal 2 23 2" xfId="483" xr:uid="{00000000-0005-0000-0000-00001A010000}"/>
    <cellStyle name="Normal 2 24" xfId="196" xr:uid="{00000000-0005-0000-0000-00001B010000}"/>
    <cellStyle name="Normal 2 24 2" xfId="484" xr:uid="{00000000-0005-0000-0000-00001C010000}"/>
    <cellStyle name="Normal 2 25" xfId="197" xr:uid="{00000000-0005-0000-0000-00001D010000}"/>
    <cellStyle name="Normal 2 25 2" xfId="485" xr:uid="{00000000-0005-0000-0000-00001E010000}"/>
    <cellStyle name="Normal 2 26" xfId="198" xr:uid="{00000000-0005-0000-0000-00001F010000}"/>
    <cellStyle name="Normal 2 26 2" xfId="486" xr:uid="{00000000-0005-0000-0000-000020010000}"/>
    <cellStyle name="Normal 2 27" xfId="199" xr:uid="{00000000-0005-0000-0000-000021010000}"/>
    <cellStyle name="Normal 2 27 2" xfId="487" xr:uid="{00000000-0005-0000-0000-000022010000}"/>
    <cellStyle name="Normal 2 28" xfId="200" xr:uid="{00000000-0005-0000-0000-000023010000}"/>
    <cellStyle name="Normal 2 28 2" xfId="488" xr:uid="{00000000-0005-0000-0000-000024010000}"/>
    <cellStyle name="Normal 2 29" xfId="201" xr:uid="{00000000-0005-0000-0000-000025010000}"/>
    <cellStyle name="Normal 2 29 2" xfId="489" xr:uid="{00000000-0005-0000-0000-000026010000}"/>
    <cellStyle name="Normal 2 3" xfId="202" xr:uid="{00000000-0005-0000-0000-000027010000}"/>
    <cellStyle name="Normal 2 30" xfId="203" xr:uid="{00000000-0005-0000-0000-000028010000}"/>
    <cellStyle name="Normal 2 30 2" xfId="490" xr:uid="{00000000-0005-0000-0000-000029010000}"/>
    <cellStyle name="Normal 2 31" xfId="204" xr:uid="{00000000-0005-0000-0000-00002A010000}"/>
    <cellStyle name="Normal 2 31 2" xfId="491" xr:uid="{00000000-0005-0000-0000-00002B010000}"/>
    <cellStyle name="Normal 2 32" xfId="205" xr:uid="{00000000-0005-0000-0000-00002C010000}"/>
    <cellStyle name="Normal 2 32 2" xfId="492" xr:uid="{00000000-0005-0000-0000-00002D010000}"/>
    <cellStyle name="Normal 2 33" xfId="206" xr:uid="{00000000-0005-0000-0000-00002E010000}"/>
    <cellStyle name="Normal 2 33 2" xfId="493" xr:uid="{00000000-0005-0000-0000-00002F010000}"/>
    <cellStyle name="Normal 2 34" xfId="207" xr:uid="{00000000-0005-0000-0000-000030010000}"/>
    <cellStyle name="Normal 2 34 2" xfId="494" xr:uid="{00000000-0005-0000-0000-000031010000}"/>
    <cellStyle name="Normal 2 35" xfId="208" xr:uid="{00000000-0005-0000-0000-000032010000}"/>
    <cellStyle name="Normal 2 35 2" xfId="495" xr:uid="{00000000-0005-0000-0000-000033010000}"/>
    <cellStyle name="Normal 2 36" xfId="209" xr:uid="{00000000-0005-0000-0000-000034010000}"/>
    <cellStyle name="Normal 2 36 2" xfId="496" xr:uid="{00000000-0005-0000-0000-000035010000}"/>
    <cellStyle name="Normal 2 37" xfId="210" xr:uid="{00000000-0005-0000-0000-000036010000}"/>
    <cellStyle name="Normal 2 37 2" xfId="497" xr:uid="{00000000-0005-0000-0000-000037010000}"/>
    <cellStyle name="Normal 2 38" xfId="211" xr:uid="{00000000-0005-0000-0000-000038010000}"/>
    <cellStyle name="Normal 2 38 2" xfId="498" xr:uid="{00000000-0005-0000-0000-000039010000}"/>
    <cellStyle name="Normal 2 39" xfId="212" xr:uid="{00000000-0005-0000-0000-00003A010000}"/>
    <cellStyle name="Normal 2 39 2" xfId="499" xr:uid="{00000000-0005-0000-0000-00003B010000}"/>
    <cellStyle name="Normal 2 4" xfId="213" xr:uid="{00000000-0005-0000-0000-00003C010000}"/>
    <cellStyle name="Normal 2 40" xfId="214" xr:uid="{00000000-0005-0000-0000-00003D010000}"/>
    <cellStyle name="Normal 2 40 2" xfId="500" xr:uid="{00000000-0005-0000-0000-00003E010000}"/>
    <cellStyle name="Normal 2 41" xfId="215" xr:uid="{00000000-0005-0000-0000-00003F010000}"/>
    <cellStyle name="Normal 2 41 2" xfId="501" xr:uid="{00000000-0005-0000-0000-000040010000}"/>
    <cellStyle name="Normal 2 42" xfId="216" xr:uid="{00000000-0005-0000-0000-000041010000}"/>
    <cellStyle name="Normal 2 43" xfId="217" xr:uid="{00000000-0005-0000-0000-000042010000}"/>
    <cellStyle name="Normal 2 44" xfId="218" xr:uid="{00000000-0005-0000-0000-000043010000}"/>
    <cellStyle name="Normal 2 45" xfId="219" xr:uid="{00000000-0005-0000-0000-000044010000}"/>
    <cellStyle name="Normal 2 46" xfId="220" xr:uid="{00000000-0005-0000-0000-000045010000}"/>
    <cellStyle name="Normal 2 47" xfId="221" xr:uid="{00000000-0005-0000-0000-000046010000}"/>
    <cellStyle name="Normal 2 48" xfId="222" xr:uid="{00000000-0005-0000-0000-000047010000}"/>
    <cellStyle name="Normal 2 49" xfId="223" xr:uid="{00000000-0005-0000-0000-000048010000}"/>
    <cellStyle name="Normal 2 5" xfId="224" xr:uid="{00000000-0005-0000-0000-000049010000}"/>
    <cellStyle name="Normal 2 50" xfId="225" xr:uid="{00000000-0005-0000-0000-00004A010000}"/>
    <cellStyle name="Normal 2 51" xfId="226" xr:uid="{00000000-0005-0000-0000-00004B010000}"/>
    <cellStyle name="Normal 2 6" xfId="227" xr:uid="{00000000-0005-0000-0000-00004C010000}"/>
    <cellStyle name="Normal 2 7" xfId="228" xr:uid="{00000000-0005-0000-0000-00004D010000}"/>
    <cellStyle name="Normal 2 8" xfId="229" xr:uid="{00000000-0005-0000-0000-00004E010000}"/>
    <cellStyle name="Normal 2 9" xfId="230" xr:uid="{00000000-0005-0000-0000-00004F010000}"/>
    <cellStyle name="Normal 2_2009_06_03_tender_politin_PARCELACIJA - S formom" xfId="231" xr:uid="{00000000-0005-0000-0000-000050010000}"/>
    <cellStyle name="Normal 20" xfId="232" xr:uid="{00000000-0005-0000-0000-000051010000}"/>
    <cellStyle name="Normal 20 2" xfId="503" xr:uid="{00000000-0005-0000-0000-000052010000}"/>
    <cellStyle name="Normal 20 3" xfId="502" xr:uid="{00000000-0005-0000-0000-000053010000}"/>
    <cellStyle name="Normal 20_B - Radovi" xfId="504" xr:uid="{00000000-0005-0000-0000-000054010000}"/>
    <cellStyle name="Normal 21" xfId="233" xr:uid="{00000000-0005-0000-0000-000055010000}"/>
    <cellStyle name="Normal 21 2" xfId="234" xr:uid="{00000000-0005-0000-0000-000056010000}"/>
    <cellStyle name="Normal 21 2 2" xfId="505" xr:uid="{00000000-0005-0000-0000-000057010000}"/>
    <cellStyle name="Normal 21 3" xfId="235" xr:uid="{00000000-0005-0000-0000-000058010000}"/>
    <cellStyle name="Normal 21 3 2" xfId="506" xr:uid="{00000000-0005-0000-0000-000059010000}"/>
    <cellStyle name="Normal 21 4" xfId="236" xr:uid="{00000000-0005-0000-0000-00005A010000}"/>
    <cellStyle name="Normal 21 4 2" xfId="507" xr:uid="{00000000-0005-0000-0000-00005B010000}"/>
    <cellStyle name="Normal 21 5" xfId="237" xr:uid="{00000000-0005-0000-0000-00005C010000}"/>
    <cellStyle name="Normal 21 5 2" xfId="508" xr:uid="{00000000-0005-0000-0000-00005D010000}"/>
    <cellStyle name="Normal 21_K1213_Politin_20 mobile homes_tender_20120725" xfId="390" xr:uid="{00000000-0005-0000-0000-00005E010000}"/>
    <cellStyle name="Normal 22" xfId="238" xr:uid="{00000000-0005-0000-0000-00005F010000}"/>
    <cellStyle name="Normal 23" xfId="239" xr:uid="{00000000-0005-0000-0000-000060010000}"/>
    <cellStyle name="Normal 24" xfId="240" xr:uid="{00000000-0005-0000-0000-000061010000}"/>
    <cellStyle name="Normal 25" xfId="241" xr:uid="{00000000-0005-0000-0000-000062010000}"/>
    <cellStyle name="Normal 26" xfId="242" xr:uid="{00000000-0005-0000-0000-000063010000}"/>
    <cellStyle name="Normal 27" xfId="243" xr:uid="{00000000-0005-0000-0000-000064010000}"/>
    <cellStyle name="Normal 28" xfId="244" xr:uid="{00000000-0005-0000-0000-000065010000}"/>
    <cellStyle name="Normal 29" xfId="245" xr:uid="{00000000-0005-0000-0000-000066010000}"/>
    <cellStyle name="Normal 3" xfId="246" xr:uid="{00000000-0005-0000-0000-000067010000}"/>
    <cellStyle name="Normal 3 2" xfId="387" xr:uid="{00000000-0005-0000-0000-000068010000}"/>
    <cellStyle name="Normal 3_K1213_Politin_20 mobile homes_tender_20120725" xfId="391" xr:uid="{00000000-0005-0000-0000-000069010000}"/>
    <cellStyle name="Normal 30" xfId="247" xr:uid="{00000000-0005-0000-0000-00006A010000}"/>
    <cellStyle name="Normal 31" xfId="248" xr:uid="{00000000-0005-0000-0000-00006B010000}"/>
    <cellStyle name="Normal 31 2" xfId="509" xr:uid="{00000000-0005-0000-0000-00006C010000}"/>
    <cellStyle name="Normal 32" xfId="249" xr:uid="{00000000-0005-0000-0000-00006D010000}"/>
    <cellStyle name="Normal 32 2" xfId="510" xr:uid="{00000000-0005-0000-0000-00006E010000}"/>
    <cellStyle name="Normal 33" xfId="250" xr:uid="{00000000-0005-0000-0000-00006F010000}"/>
    <cellStyle name="Normal 33 2" xfId="511" xr:uid="{00000000-0005-0000-0000-000070010000}"/>
    <cellStyle name="Normal 34" xfId="251" xr:uid="{00000000-0005-0000-0000-000071010000}"/>
    <cellStyle name="Normal 34 2" xfId="512" xr:uid="{00000000-0005-0000-0000-000072010000}"/>
    <cellStyle name="Normal 35" xfId="252" xr:uid="{00000000-0005-0000-0000-000073010000}"/>
    <cellStyle name="Normal 35 2" xfId="253" xr:uid="{00000000-0005-0000-0000-000074010000}"/>
    <cellStyle name="Normal 35 2 2" xfId="514" xr:uid="{00000000-0005-0000-0000-000075010000}"/>
    <cellStyle name="Normal 35 3" xfId="254" xr:uid="{00000000-0005-0000-0000-000076010000}"/>
    <cellStyle name="Normal 35 3 2" xfId="515" xr:uid="{00000000-0005-0000-0000-000077010000}"/>
    <cellStyle name="Normal 35 4" xfId="255" xr:uid="{00000000-0005-0000-0000-000078010000}"/>
    <cellStyle name="Normal 35 4 2" xfId="516" xr:uid="{00000000-0005-0000-0000-000079010000}"/>
    <cellStyle name="Normal 35 5" xfId="256" xr:uid="{00000000-0005-0000-0000-00007A010000}"/>
    <cellStyle name="Normal 35 5 2" xfId="517" xr:uid="{00000000-0005-0000-0000-00007B010000}"/>
    <cellStyle name="Normal 35 6" xfId="513" xr:uid="{00000000-0005-0000-0000-00007C010000}"/>
    <cellStyle name="Normal 35_K1213_Politin_20 mobile homes_tender_20120725" xfId="392" xr:uid="{00000000-0005-0000-0000-00007D010000}"/>
    <cellStyle name="Normal 36" xfId="257" xr:uid="{00000000-0005-0000-0000-00007E010000}"/>
    <cellStyle name="Normal 36 2" xfId="518" xr:uid="{00000000-0005-0000-0000-00007F010000}"/>
    <cellStyle name="Normal 37" xfId="258" xr:uid="{00000000-0005-0000-0000-000080010000}"/>
    <cellStyle name="Normal 37 2" xfId="259" xr:uid="{00000000-0005-0000-0000-000081010000}"/>
    <cellStyle name="Normal 37 2 2" xfId="520" xr:uid="{00000000-0005-0000-0000-000082010000}"/>
    <cellStyle name="Normal 37 3" xfId="260" xr:uid="{00000000-0005-0000-0000-000083010000}"/>
    <cellStyle name="Normal 37 3 2" xfId="521" xr:uid="{00000000-0005-0000-0000-000084010000}"/>
    <cellStyle name="Normal 37 4" xfId="261" xr:uid="{00000000-0005-0000-0000-000085010000}"/>
    <cellStyle name="Normal 37 4 2" xfId="522" xr:uid="{00000000-0005-0000-0000-000086010000}"/>
    <cellStyle name="Normal 37 5" xfId="262" xr:uid="{00000000-0005-0000-0000-000087010000}"/>
    <cellStyle name="Normal 37 5 2" xfId="523" xr:uid="{00000000-0005-0000-0000-000088010000}"/>
    <cellStyle name="Normal 37 6" xfId="519" xr:uid="{00000000-0005-0000-0000-000089010000}"/>
    <cellStyle name="Normal 37_K1213_Politin_20 mobile homes_tender_20120725" xfId="393" xr:uid="{00000000-0005-0000-0000-00008A010000}"/>
    <cellStyle name="Normal 38" xfId="263" xr:uid="{00000000-0005-0000-0000-00008B010000}"/>
    <cellStyle name="Normal 38 2" xfId="524" xr:uid="{00000000-0005-0000-0000-00008C010000}"/>
    <cellStyle name="Normal 39" xfId="264" xr:uid="{00000000-0005-0000-0000-00008D010000}"/>
    <cellStyle name="Normal 39 2" xfId="525" xr:uid="{00000000-0005-0000-0000-00008E010000}"/>
    <cellStyle name="Normal 4" xfId="265" xr:uid="{00000000-0005-0000-0000-00008F010000}"/>
    <cellStyle name="Normal 4 10" xfId="398" xr:uid="{00000000-0005-0000-0000-000090010000}"/>
    <cellStyle name="Normal 4 2" xfId="266" xr:uid="{00000000-0005-0000-0000-000091010000}"/>
    <cellStyle name="Normal 4 2 2" xfId="526" xr:uid="{00000000-0005-0000-0000-000092010000}"/>
    <cellStyle name="Normal 4 3" xfId="267" xr:uid="{00000000-0005-0000-0000-000093010000}"/>
    <cellStyle name="Normal 4 3 2" xfId="527" xr:uid="{00000000-0005-0000-0000-000094010000}"/>
    <cellStyle name="Normal 4 4" xfId="268" xr:uid="{00000000-0005-0000-0000-000095010000}"/>
    <cellStyle name="Normal 4 4 2" xfId="528" xr:uid="{00000000-0005-0000-0000-000096010000}"/>
    <cellStyle name="Normal 4 5" xfId="269" xr:uid="{00000000-0005-0000-0000-000097010000}"/>
    <cellStyle name="Normal 4 5 2" xfId="529" xr:uid="{00000000-0005-0000-0000-000098010000}"/>
    <cellStyle name="Normal 4_K1213_Politin_20 mobile homes_tender_20120725" xfId="394" xr:uid="{00000000-0005-0000-0000-000099010000}"/>
    <cellStyle name="Normal 40" xfId="270" xr:uid="{00000000-0005-0000-0000-00009A010000}"/>
    <cellStyle name="Normal 40 2" xfId="530" xr:uid="{00000000-0005-0000-0000-00009B010000}"/>
    <cellStyle name="Normal 41" xfId="271" xr:uid="{00000000-0005-0000-0000-00009C010000}"/>
    <cellStyle name="Normal 41 2" xfId="531" xr:uid="{00000000-0005-0000-0000-00009D010000}"/>
    <cellStyle name="Normal 42" xfId="272" xr:uid="{00000000-0005-0000-0000-00009E010000}"/>
    <cellStyle name="Normal 42 2" xfId="532" xr:uid="{00000000-0005-0000-0000-00009F010000}"/>
    <cellStyle name="Normal 43" xfId="273" xr:uid="{00000000-0005-0000-0000-0000A0010000}"/>
    <cellStyle name="Normal 43 2" xfId="533" xr:uid="{00000000-0005-0000-0000-0000A1010000}"/>
    <cellStyle name="Normal 44" xfId="274" xr:uid="{00000000-0005-0000-0000-0000A2010000}"/>
    <cellStyle name="Normal 44 2" xfId="534" xr:uid="{00000000-0005-0000-0000-0000A3010000}"/>
    <cellStyle name="Normal 45" xfId="275" xr:uid="{00000000-0005-0000-0000-0000A4010000}"/>
    <cellStyle name="Normal 45 2" xfId="535" xr:uid="{00000000-0005-0000-0000-0000A5010000}"/>
    <cellStyle name="Normal 46" xfId="276" xr:uid="{00000000-0005-0000-0000-0000A6010000}"/>
    <cellStyle name="Normal 46 2" xfId="536" xr:uid="{00000000-0005-0000-0000-0000A7010000}"/>
    <cellStyle name="Normal 47" xfId="277" xr:uid="{00000000-0005-0000-0000-0000A8010000}"/>
    <cellStyle name="Normal 47 2" xfId="537" xr:uid="{00000000-0005-0000-0000-0000A9010000}"/>
    <cellStyle name="Normal 48" xfId="278" xr:uid="{00000000-0005-0000-0000-0000AA010000}"/>
    <cellStyle name="Normal 48 2" xfId="538" xr:uid="{00000000-0005-0000-0000-0000AB010000}"/>
    <cellStyle name="Normal 49" xfId="279" xr:uid="{00000000-0005-0000-0000-0000AC010000}"/>
    <cellStyle name="Normal 49 2" xfId="539" xr:uid="{00000000-0005-0000-0000-0000AD010000}"/>
    <cellStyle name="Normal 5" xfId="280" xr:uid="{00000000-0005-0000-0000-0000AE010000}"/>
    <cellStyle name="Normal 5 2" xfId="540" xr:uid="{00000000-0005-0000-0000-0000AF010000}"/>
    <cellStyle name="Normal 50" xfId="281" xr:uid="{00000000-0005-0000-0000-0000B0010000}"/>
    <cellStyle name="Normal 50 2" xfId="541" xr:uid="{00000000-0005-0000-0000-0000B1010000}"/>
    <cellStyle name="Normal 51" xfId="282" xr:uid="{00000000-0005-0000-0000-0000B2010000}"/>
    <cellStyle name="Normal 51 2" xfId="542" xr:uid="{00000000-0005-0000-0000-0000B3010000}"/>
    <cellStyle name="Normal 52" xfId="283" xr:uid="{00000000-0005-0000-0000-0000B4010000}"/>
    <cellStyle name="Normal 52 2" xfId="543" xr:uid="{00000000-0005-0000-0000-0000B5010000}"/>
    <cellStyle name="Normal 53" xfId="284" xr:uid="{00000000-0005-0000-0000-0000B6010000}"/>
    <cellStyle name="Normal 53 2" xfId="544" xr:uid="{00000000-0005-0000-0000-0000B7010000}"/>
    <cellStyle name="Normal 54" xfId="285" xr:uid="{00000000-0005-0000-0000-0000B8010000}"/>
    <cellStyle name="Normal 54 2" xfId="545" xr:uid="{00000000-0005-0000-0000-0000B9010000}"/>
    <cellStyle name="Normal 55" xfId="286" xr:uid="{00000000-0005-0000-0000-0000BA010000}"/>
    <cellStyle name="Normal 55 2" xfId="546" xr:uid="{00000000-0005-0000-0000-0000BB010000}"/>
    <cellStyle name="Normal 56" xfId="287" xr:uid="{00000000-0005-0000-0000-0000BC010000}"/>
    <cellStyle name="Normal 56 2" xfId="547" xr:uid="{00000000-0005-0000-0000-0000BD010000}"/>
    <cellStyle name="Normal 58" xfId="385" xr:uid="{00000000-0005-0000-0000-0000BE010000}"/>
    <cellStyle name="Normal 58 2" xfId="386" xr:uid="{00000000-0005-0000-0000-0000BF010000}"/>
    <cellStyle name="Normal 58 3" xfId="548" xr:uid="{00000000-0005-0000-0000-0000C0010000}"/>
    <cellStyle name="Normal 58_K1213_Politin_20 mobile homes_tender_20120725" xfId="395" xr:uid="{00000000-0005-0000-0000-0000C1010000}"/>
    <cellStyle name="Normal 6" xfId="288" xr:uid="{00000000-0005-0000-0000-0000C2010000}"/>
    <cellStyle name="Normal 6 2" xfId="550" xr:uid="{00000000-0005-0000-0000-0000C3010000}"/>
    <cellStyle name="Normal 6 3" xfId="549" xr:uid="{00000000-0005-0000-0000-0000C4010000}"/>
    <cellStyle name="Normal 67" xfId="551" xr:uid="{00000000-0005-0000-0000-0000C5010000}"/>
    <cellStyle name="Normal 7" xfId="289" xr:uid="{00000000-0005-0000-0000-0000C6010000}"/>
    <cellStyle name="Normal 7 10" xfId="290" xr:uid="{00000000-0005-0000-0000-0000C7010000}"/>
    <cellStyle name="Normal 7 10 2" xfId="552" xr:uid="{00000000-0005-0000-0000-0000C8010000}"/>
    <cellStyle name="Normal 7 11" xfId="291" xr:uid="{00000000-0005-0000-0000-0000C9010000}"/>
    <cellStyle name="Normal 7 11 2" xfId="553" xr:uid="{00000000-0005-0000-0000-0000CA010000}"/>
    <cellStyle name="Normal 7 12" xfId="292" xr:uid="{00000000-0005-0000-0000-0000CB010000}"/>
    <cellStyle name="Normal 7 12 2" xfId="554" xr:uid="{00000000-0005-0000-0000-0000CC010000}"/>
    <cellStyle name="Normal 7 13" xfId="293" xr:uid="{00000000-0005-0000-0000-0000CD010000}"/>
    <cellStyle name="Normal 7 13 2" xfId="555" xr:uid="{00000000-0005-0000-0000-0000CE010000}"/>
    <cellStyle name="Normal 7 14" xfId="294" xr:uid="{00000000-0005-0000-0000-0000CF010000}"/>
    <cellStyle name="Normal 7 14 2" xfId="556" xr:uid="{00000000-0005-0000-0000-0000D0010000}"/>
    <cellStyle name="Normal 7 15" xfId="295" xr:uid="{00000000-0005-0000-0000-0000D1010000}"/>
    <cellStyle name="Normal 7 15 2" xfId="557" xr:uid="{00000000-0005-0000-0000-0000D2010000}"/>
    <cellStyle name="Normal 7 16" xfId="296" xr:uid="{00000000-0005-0000-0000-0000D3010000}"/>
    <cellStyle name="Normal 7 16 2" xfId="558" xr:uid="{00000000-0005-0000-0000-0000D4010000}"/>
    <cellStyle name="Normal 7 2" xfId="297" xr:uid="{00000000-0005-0000-0000-0000D5010000}"/>
    <cellStyle name="Normal 7 2 2" xfId="559" xr:uid="{00000000-0005-0000-0000-0000D6010000}"/>
    <cellStyle name="Normal 7 3" xfId="298" xr:uid="{00000000-0005-0000-0000-0000D7010000}"/>
    <cellStyle name="Normal 7 3 2" xfId="560" xr:uid="{00000000-0005-0000-0000-0000D8010000}"/>
    <cellStyle name="Normal 7 4" xfId="299" xr:uid="{00000000-0005-0000-0000-0000D9010000}"/>
    <cellStyle name="Normal 7 4 2" xfId="561" xr:uid="{00000000-0005-0000-0000-0000DA010000}"/>
    <cellStyle name="Normal 7 5" xfId="300" xr:uid="{00000000-0005-0000-0000-0000DB010000}"/>
    <cellStyle name="Normal 7 5 2" xfId="562" xr:uid="{00000000-0005-0000-0000-0000DC010000}"/>
    <cellStyle name="Normal 7 6" xfId="301" xr:uid="{00000000-0005-0000-0000-0000DD010000}"/>
    <cellStyle name="Normal 7 6 2" xfId="563" xr:uid="{00000000-0005-0000-0000-0000DE010000}"/>
    <cellStyle name="Normal 7 7" xfId="302" xr:uid="{00000000-0005-0000-0000-0000DF010000}"/>
    <cellStyle name="Normal 7 7 2" xfId="564" xr:uid="{00000000-0005-0000-0000-0000E0010000}"/>
    <cellStyle name="Normal 7 8" xfId="303" xr:uid="{00000000-0005-0000-0000-0000E1010000}"/>
    <cellStyle name="Normal 7 8 2" xfId="565" xr:uid="{00000000-0005-0000-0000-0000E2010000}"/>
    <cellStyle name="Normal 7 9" xfId="304" xr:uid="{00000000-0005-0000-0000-0000E3010000}"/>
    <cellStyle name="Normal 7 9 2" xfId="566" xr:uid="{00000000-0005-0000-0000-0000E4010000}"/>
    <cellStyle name="Normal 7_2009_06_03_tender_politin_PARCELACIJA - S formom" xfId="305" xr:uid="{00000000-0005-0000-0000-0000E5010000}"/>
    <cellStyle name="Normal 8" xfId="306" xr:uid="{00000000-0005-0000-0000-0000E6010000}"/>
    <cellStyle name="Normal 9" xfId="307" xr:uid="{00000000-0005-0000-0000-0000E7010000}"/>
    <cellStyle name="Normal 9 2" xfId="388" xr:uid="{00000000-0005-0000-0000-0000E8010000}"/>
    <cellStyle name="Normal 9_K1213_Politin_20 mobile homes_tender_20120725" xfId="396" xr:uid="{00000000-0005-0000-0000-0000E9010000}"/>
    <cellStyle name="Normal 98" xfId="400" xr:uid="{00000000-0005-0000-0000-0000EA010000}"/>
    <cellStyle name="Normal_troš 06-300" xfId="2" xr:uid="{00000000-0005-0000-0000-0000EB010000}"/>
    <cellStyle name="Normal1" xfId="308" xr:uid="{00000000-0005-0000-0000-0000EC010000}"/>
    <cellStyle name="Normal1 2" xfId="567" xr:uid="{00000000-0005-0000-0000-0000ED010000}"/>
    <cellStyle name="Normal1_B - Radovi" xfId="568" xr:uid="{00000000-0005-0000-0000-0000EE010000}"/>
    <cellStyle name="Normal2" xfId="569" xr:uid="{00000000-0005-0000-0000-0000EF010000}"/>
    <cellStyle name="Normal3" xfId="309" xr:uid="{00000000-0005-0000-0000-0000F0010000}"/>
    <cellStyle name="Normalno" xfId="0" builtinId="0"/>
    <cellStyle name="Normalno 2" xfId="570" xr:uid="{00000000-0005-0000-0000-0000F1010000}"/>
    <cellStyle name="Obično 10" xfId="310" xr:uid="{00000000-0005-0000-0000-0000F3010000}"/>
    <cellStyle name="Obično 11" xfId="311" xr:uid="{00000000-0005-0000-0000-0000F4010000}"/>
    <cellStyle name="Obično 12" xfId="312" xr:uid="{00000000-0005-0000-0000-0000F5010000}"/>
    <cellStyle name="Obično 13" xfId="313" xr:uid="{00000000-0005-0000-0000-0000F6010000}"/>
    <cellStyle name="Obično 14" xfId="314" xr:uid="{00000000-0005-0000-0000-0000F7010000}"/>
    <cellStyle name="Obično 15" xfId="315" xr:uid="{00000000-0005-0000-0000-0000F8010000}"/>
    <cellStyle name="Obično 16" xfId="316" xr:uid="{00000000-0005-0000-0000-0000F9010000}"/>
    <cellStyle name="Obično 2" xfId="317" xr:uid="{00000000-0005-0000-0000-0000FA010000}"/>
    <cellStyle name="Obično 2 2" xfId="571" xr:uid="{00000000-0005-0000-0000-0000FB010000}"/>
    <cellStyle name="Obično 3" xfId="318" xr:uid="{00000000-0005-0000-0000-0000FC010000}"/>
    <cellStyle name="Obično 4" xfId="319" xr:uid="{00000000-0005-0000-0000-0000FD010000}"/>
    <cellStyle name="Obično 5" xfId="320" xr:uid="{00000000-0005-0000-0000-0000FE010000}"/>
    <cellStyle name="Obično 6" xfId="321" xr:uid="{00000000-0005-0000-0000-0000FF010000}"/>
    <cellStyle name="Obično 7" xfId="322" xr:uid="{00000000-0005-0000-0000-000000020000}"/>
    <cellStyle name="Obično 8" xfId="323" xr:uid="{00000000-0005-0000-0000-000001020000}"/>
    <cellStyle name="Obično 9" xfId="324" xr:uid="{00000000-0005-0000-0000-000002020000}"/>
    <cellStyle name="Percent 10" xfId="325" xr:uid="{00000000-0005-0000-0000-000003020000}"/>
    <cellStyle name="Percent 11" xfId="326" xr:uid="{00000000-0005-0000-0000-000004020000}"/>
    <cellStyle name="Percent 12" xfId="327" xr:uid="{00000000-0005-0000-0000-000005020000}"/>
    <cellStyle name="Percent 13" xfId="328" xr:uid="{00000000-0005-0000-0000-000006020000}"/>
    <cellStyle name="Percent 14" xfId="329" xr:uid="{00000000-0005-0000-0000-000007020000}"/>
    <cellStyle name="Percent 15" xfId="330" xr:uid="{00000000-0005-0000-0000-000008020000}"/>
    <cellStyle name="Percent 16" xfId="331" xr:uid="{00000000-0005-0000-0000-000009020000}"/>
    <cellStyle name="Percent 17" xfId="332" xr:uid="{00000000-0005-0000-0000-00000A020000}"/>
    <cellStyle name="Percent 18" xfId="333" xr:uid="{00000000-0005-0000-0000-00000B020000}"/>
    <cellStyle name="Percent 19" xfId="334" xr:uid="{00000000-0005-0000-0000-00000C020000}"/>
    <cellStyle name="Percent 2" xfId="335" xr:uid="{00000000-0005-0000-0000-00000D020000}"/>
    <cellStyle name="Percent 2 2" xfId="572" xr:uid="{00000000-0005-0000-0000-00000E020000}"/>
    <cellStyle name="Percent 20" xfId="336" xr:uid="{00000000-0005-0000-0000-00000F020000}"/>
    <cellStyle name="Percent 21" xfId="337" xr:uid="{00000000-0005-0000-0000-000010020000}"/>
    <cellStyle name="Percent 22" xfId="338" xr:uid="{00000000-0005-0000-0000-000011020000}"/>
    <cellStyle name="Percent 23" xfId="339" xr:uid="{00000000-0005-0000-0000-000012020000}"/>
    <cellStyle name="Percent 24" xfId="340" xr:uid="{00000000-0005-0000-0000-000013020000}"/>
    <cellStyle name="Percent 25" xfId="341" xr:uid="{00000000-0005-0000-0000-000014020000}"/>
    <cellStyle name="Percent 26" xfId="342" xr:uid="{00000000-0005-0000-0000-000015020000}"/>
    <cellStyle name="Percent 27" xfId="343" xr:uid="{00000000-0005-0000-0000-000016020000}"/>
    <cellStyle name="Percent 28" xfId="344" xr:uid="{00000000-0005-0000-0000-000017020000}"/>
    <cellStyle name="Percent 29" xfId="345" xr:uid="{00000000-0005-0000-0000-000018020000}"/>
    <cellStyle name="Percent 3" xfId="346" xr:uid="{00000000-0005-0000-0000-000019020000}"/>
    <cellStyle name="Percent 30" xfId="347" xr:uid="{00000000-0005-0000-0000-00001A020000}"/>
    <cellStyle name="Percent 31" xfId="348" xr:uid="{00000000-0005-0000-0000-00001B020000}"/>
    <cellStyle name="Percent 32" xfId="349" xr:uid="{00000000-0005-0000-0000-00001C020000}"/>
    <cellStyle name="Percent 33" xfId="350" xr:uid="{00000000-0005-0000-0000-00001D020000}"/>
    <cellStyle name="Percent 34" xfId="351" xr:uid="{00000000-0005-0000-0000-00001E020000}"/>
    <cellStyle name="Percent 35" xfId="352" xr:uid="{00000000-0005-0000-0000-00001F020000}"/>
    <cellStyle name="Percent 36" xfId="353" xr:uid="{00000000-0005-0000-0000-000020020000}"/>
    <cellStyle name="Percent 37" xfId="354" xr:uid="{00000000-0005-0000-0000-000021020000}"/>
    <cellStyle name="Percent 38" xfId="355" xr:uid="{00000000-0005-0000-0000-000022020000}"/>
    <cellStyle name="Percent 39" xfId="356" xr:uid="{00000000-0005-0000-0000-000023020000}"/>
    <cellStyle name="Percent 4" xfId="357" xr:uid="{00000000-0005-0000-0000-000024020000}"/>
    <cellStyle name="Percent 40" xfId="358" xr:uid="{00000000-0005-0000-0000-000025020000}"/>
    <cellStyle name="Percent 41" xfId="359" xr:uid="{00000000-0005-0000-0000-000026020000}"/>
    <cellStyle name="Percent 42" xfId="360" xr:uid="{00000000-0005-0000-0000-000027020000}"/>
    <cellStyle name="Percent 43" xfId="361" xr:uid="{00000000-0005-0000-0000-000028020000}"/>
    <cellStyle name="Percent 44" xfId="362" xr:uid="{00000000-0005-0000-0000-000029020000}"/>
    <cellStyle name="Percent 45" xfId="363" xr:uid="{00000000-0005-0000-0000-00002A020000}"/>
    <cellStyle name="Percent 46" xfId="364" xr:uid="{00000000-0005-0000-0000-00002B020000}"/>
    <cellStyle name="Percent 47" xfId="365" xr:uid="{00000000-0005-0000-0000-00002C020000}"/>
    <cellStyle name="Percent 48" xfId="366" xr:uid="{00000000-0005-0000-0000-00002D020000}"/>
    <cellStyle name="Percent 49" xfId="367" xr:uid="{00000000-0005-0000-0000-00002E020000}"/>
    <cellStyle name="Percent 5" xfId="368" xr:uid="{00000000-0005-0000-0000-00002F020000}"/>
    <cellStyle name="Percent 50" xfId="369" xr:uid="{00000000-0005-0000-0000-000030020000}"/>
    <cellStyle name="Percent 51" xfId="370" xr:uid="{00000000-0005-0000-0000-000031020000}"/>
    <cellStyle name="Percent 6" xfId="371" xr:uid="{00000000-0005-0000-0000-000032020000}"/>
    <cellStyle name="Percent 7" xfId="372" xr:uid="{00000000-0005-0000-0000-000033020000}"/>
    <cellStyle name="Percent 8" xfId="373" xr:uid="{00000000-0005-0000-0000-000034020000}"/>
    <cellStyle name="Percent 9" xfId="374" xr:uid="{00000000-0005-0000-0000-000035020000}"/>
    <cellStyle name="Podstavka" xfId="573" xr:uid="{00000000-0005-0000-0000-000036020000}"/>
    <cellStyle name="Povezana ćelija" xfId="375" xr:uid="{00000000-0005-0000-0000-000037020000}"/>
    <cellStyle name="Provjera ćelije" xfId="376" xr:uid="{00000000-0005-0000-0000-000038020000}"/>
    <cellStyle name="redni brojevi" xfId="377" xr:uid="{00000000-0005-0000-0000-000039020000}"/>
    <cellStyle name="Rekapitulacija" xfId="574" xr:uid="{00000000-0005-0000-0000-00003A020000}"/>
    <cellStyle name="Stavka" xfId="575" xr:uid="{00000000-0005-0000-0000-00003B020000}"/>
    <cellStyle name="Stil 1" xfId="378" xr:uid="{00000000-0005-0000-0000-00003C020000}"/>
    <cellStyle name="Style 1" xfId="379" xr:uid="{00000000-0005-0000-0000-00003D020000}"/>
    <cellStyle name="Tekst objašnjenja" xfId="380" xr:uid="{00000000-0005-0000-0000-00003E020000}"/>
    <cellStyle name="Tekst upozorenja" xfId="381" xr:uid="{00000000-0005-0000-0000-00003F020000}"/>
    <cellStyle name="Ukupni zbroj" xfId="382" xr:uid="{00000000-0005-0000-0000-000040020000}"/>
    <cellStyle name="ukupno" xfId="576" xr:uid="{00000000-0005-0000-0000-000041020000}"/>
    <cellStyle name="Unos" xfId="383" xr:uid="{00000000-0005-0000-0000-000042020000}"/>
    <cellStyle name="Valuta" xfId="3" builtinId="4"/>
    <cellStyle name="zadnja" xfId="384" xr:uid="{00000000-0005-0000-0000-000044020000}"/>
    <cellStyle name="zadnja 2" xfId="577" xr:uid="{00000000-0005-0000-0000-000045020000}"/>
    <cellStyle name="zadnja_B - Radovi" xfId="578" xr:uid="{00000000-0005-0000-0000-000046020000}"/>
  </cellStyles>
  <dxfs count="4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56"/>
  <sheetViews>
    <sheetView tabSelected="1" view="pageBreakPreview" topLeftCell="A133" zoomScale="70" zoomScaleNormal="70" zoomScaleSheetLayoutView="70" workbookViewId="0">
      <selection activeCell="L9" sqref="L9"/>
    </sheetView>
  </sheetViews>
  <sheetFormatPr defaultColWidth="8.88671875" defaultRowHeight="13.8"/>
  <cols>
    <col min="1" max="1" width="5.33203125" style="2" bestFit="1" customWidth="1"/>
    <col min="2" max="2" width="56.6640625" style="2" customWidth="1"/>
    <col min="3" max="3" width="16.109375" style="8" bestFit="1" customWidth="1"/>
    <col min="4" max="4" width="8.6640625" style="8" customWidth="1"/>
    <col min="5" max="5" width="15.109375" style="17" bestFit="1" customWidth="1"/>
    <col min="6" max="6" width="17.109375" style="12" bestFit="1" customWidth="1"/>
    <col min="7" max="7" width="16.44140625" style="8" bestFit="1" customWidth="1"/>
    <col min="8" max="8" width="14" style="8" bestFit="1" customWidth="1"/>
    <col min="9" max="9" width="20.109375" style="8" bestFit="1" customWidth="1"/>
    <col min="10" max="16384" width="8.88671875" style="8"/>
  </cols>
  <sheetData>
    <row r="1" spans="1:9">
      <c r="A1" s="4"/>
      <c r="B1" s="5" t="s">
        <v>80</v>
      </c>
      <c r="C1" s="6"/>
      <c r="D1" s="7"/>
      <c r="E1" s="40"/>
      <c r="F1" s="53"/>
    </row>
    <row r="2" spans="1:9" ht="27.6">
      <c r="A2" s="4"/>
      <c r="B2" s="3" t="s">
        <v>92</v>
      </c>
      <c r="C2" s="6"/>
      <c r="D2" s="7"/>
      <c r="E2" s="40"/>
      <c r="F2" s="53"/>
    </row>
    <row r="3" spans="1:9" ht="27.6">
      <c r="A3" s="4"/>
      <c r="B3" s="3" t="s">
        <v>127</v>
      </c>
      <c r="C3" s="6"/>
      <c r="D3" s="7"/>
      <c r="E3" s="40"/>
      <c r="F3" s="53"/>
    </row>
    <row r="4" spans="1:9">
      <c r="A4" s="4"/>
      <c r="B4" s="5" t="s">
        <v>128</v>
      </c>
      <c r="C4" s="6"/>
      <c r="D4" s="7"/>
      <c r="E4" s="40"/>
      <c r="F4" s="53"/>
    </row>
    <row r="5" spans="1:9">
      <c r="A5" s="4"/>
      <c r="B5" s="5" t="s">
        <v>32</v>
      </c>
      <c r="C5" s="6"/>
      <c r="D5" s="7"/>
      <c r="E5" s="40"/>
      <c r="F5" s="53"/>
    </row>
    <row r="6" spans="1:9">
      <c r="E6" s="41"/>
      <c r="F6" s="53"/>
    </row>
    <row r="7" spans="1:9" ht="14.4" thickBot="1">
      <c r="A7" s="9" t="s">
        <v>0</v>
      </c>
      <c r="B7" s="9" t="s">
        <v>1</v>
      </c>
      <c r="C7" s="10" t="s">
        <v>2</v>
      </c>
      <c r="D7" s="10" t="s">
        <v>3</v>
      </c>
      <c r="E7" s="42" t="s">
        <v>4</v>
      </c>
      <c r="F7" s="54" t="s">
        <v>5</v>
      </c>
    </row>
    <row r="8" spans="1:9" ht="28.2" thickTop="1">
      <c r="A8" s="1" t="s">
        <v>6</v>
      </c>
      <c r="B8" s="11" t="s">
        <v>28</v>
      </c>
      <c r="E8" s="41"/>
      <c r="F8" s="53"/>
    </row>
    <row r="9" spans="1:9" ht="151.80000000000001">
      <c r="A9" s="1"/>
      <c r="B9" s="18" t="s">
        <v>93</v>
      </c>
      <c r="C9" s="15"/>
      <c r="D9" s="15"/>
      <c r="E9" s="43"/>
      <c r="F9" s="55"/>
    </row>
    <row r="10" spans="1:9">
      <c r="A10" s="1"/>
      <c r="B10" s="16"/>
      <c r="C10" s="15" t="s">
        <v>8</v>
      </c>
      <c r="D10" s="15">
        <v>18304</v>
      </c>
      <c r="E10" s="43"/>
      <c r="F10" s="55">
        <f>E10*D10</f>
        <v>0</v>
      </c>
      <c r="G10" s="17"/>
      <c r="H10" s="12"/>
      <c r="I10" s="17"/>
    </row>
    <row r="11" spans="1:9">
      <c r="A11" s="22"/>
      <c r="B11" s="23" t="s">
        <v>21</v>
      </c>
      <c r="C11" s="24"/>
      <c r="D11" s="24"/>
      <c r="E11" s="44"/>
      <c r="F11" s="56">
        <f>SUM(F10)</f>
        <v>0</v>
      </c>
    </row>
    <row r="12" spans="1:9">
      <c r="A12" s="1"/>
      <c r="C12" s="15"/>
      <c r="D12" s="15"/>
      <c r="E12" s="43"/>
      <c r="F12" s="55"/>
    </row>
    <row r="13" spans="1:9" ht="82.8">
      <c r="A13" s="1" t="s">
        <v>7</v>
      </c>
      <c r="B13" s="11" t="s">
        <v>101</v>
      </c>
      <c r="C13" s="15"/>
      <c r="D13" s="15"/>
      <c r="E13" s="43"/>
      <c r="F13" s="55"/>
    </row>
    <row r="14" spans="1:9">
      <c r="A14" s="1"/>
      <c r="B14" s="11"/>
      <c r="C14" s="15"/>
      <c r="D14" s="15"/>
      <c r="E14" s="43"/>
      <c r="F14" s="55"/>
    </row>
    <row r="15" spans="1:9" ht="27.6">
      <c r="A15" s="1" t="s">
        <v>97</v>
      </c>
      <c r="B15" s="19" t="s">
        <v>94</v>
      </c>
      <c r="C15" s="15"/>
      <c r="D15" s="15"/>
      <c r="E15" s="43"/>
      <c r="F15" s="55"/>
    </row>
    <row r="16" spans="1:9" ht="27.6">
      <c r="A16" s="1"/>
      <c r="B16" s="19" t="s">
        <v>95</v>
      </c>
      <c r="C16" s="15"/>
      <c r="D16" s="15"/>
      <c r="E16" s="43"/>
      <c r="F16" s="55"/>
    </row>
    <row r="17" spans="1:11" ht="27.6">
      <c r="A17" s="1"/>
      <c r="B17" s="19" t="s">
        <v>99</v>
      </c>
      <c r="C17" s="15"/>
      <c r="D17" s="15"/>
      <c r="E17" s="43"/>
      <c r="F17" s="55"/>
    </row>
    <row r="18" spans="1:11" ht="27.6">
      <c r="A18" s="1"/>
      <c r="B18" s="19" t="s">
        <v>100</v>
      </c>
      <c r="C18" s="15"/>
      <c r="D18" s="15"/>
      <c r="E18" s="43"/>
      <c r="F18" s="55"/>
    </row>
    <row r="19" spans="1:11">
      <c r="A19" s="1"/>
      <c r="B19" s="19" t="s">
        <v>51</v>
      </c>
      <c r="C19" s="15"/>
      <c r="D19" s="15"/>
      <c r="E19" s="43"/>
      <c r="F19" s="55"/>
    </row>
    <row r="20" spans="1:11">
      <c r="A20" s="1"/>
      <c r="B20" s="19" t="s">
        <v>52</v>
      </c>
      <c r="C20" s="15"/>
      <c r="D20" s="15"/>
      <c r="E20" s="43"/>
      <c r="F20" s="55"/>
    </row>
    <row r="21" spans="1:11">
      <c r="A21" s="1"/>
      <c r="B21" s="19" t="s">
        <v>79</v>
      </c>
      <c r="C21" s="15"/>
      <c r="D21" s="15"/>
      <c r="E21" s="43"/>
      <c r="F21" s="55"/>
    </row>
    <row r="22" spans="1:11" ht="41.4">
      <c r="A22" s="1"/>
      <c r="B22" s="19" t="s">
        <v>96</v>
      </c>
      <c r="C22" s="15"/>
      <c r="D22" s="15"/>
      <c r="E22" s="43"/>
      <c r="F22" s="55"/>
    </row>
    <row r="23" spans="1:11" customFormat="1" ht="27.6">
      <c r="A23" s="1"/>
      <c r="B23" s="19" t="s">
        <v>78</v>
      </c>
      <c r="C23" s="15" t="s">
        <v>34</v>
      </c>
      <c r="D23" s="15">
        <v>1</v>
      </c>
      <c r="E23" s="43"/>
      <c r="F23" s="55">
        <f t="shared" ref="F23:F26" si="0">E23*D23</f>
        <v>0</v>
      </c>
      <c r="G23" s="17"/>
      <c r="H23" s="51"/>
    </row>
    <row r="24" spans="1:11" customFormat="1" ht="55.2">
      <c r="A24" s="1"/>
      <c r="B24" s="19" t="s">
        <v>124</v>
      </c>
      <c r="C24" s="15"/>
      <c r="D24" s="15"/>
      <c r="E24" s="43"/>
      <c r="F24" s="55"/>
      <c r="G24" s="8"/>
    </row>
    <row r="25" spans="1:11" customFormat="1" ht="14.4">
      <c r="A25" s="1"/>
      <c r="B25" s="19"/>
      <c r="C25" s="15"/>
      <c r="D25" s="15"/>
      <c r="E25" s="43"/>
      <c r="F25" s="55"/>
      <c r="G25" s="8"/>
    </row>
    <row r="26" spans="1:11" customFormat="1" ht="27.6">
      <c r="A26" s="1" t="s">
        <v>98</v>
      </c>
      <c r="B26" s="19" t="s">
        <v>66</v>
      </c>
      <c r="C26" s="15" t="s">
        <v>62</v>
      </c>
      <c r="D26" s="15">
        <v>65000</v>
      </c>
      <c r="E26" s="43"/>
      <c r="F26" s="55">
        <f t="shared" si="0"/>
        <v>0</v>
      </c>
      <c r="G26" s="8"/>
      <c r="K26" s="52"/>
    </row>
    <row r="27" spans="1:11" customFormat="1" ht="14.4">
      <c r="A27" s="2"/>
      <c r="B27" s="16"/>
      <c r="C27" s="15"/>
      <c r="D27" s="15"/>
      <c r="E27" s="43"/>
      <c r="F27" s="53"/>
    </row>
    <row r="28" spans="1:11" customFormat="1" ht="14.4">
      <c r="A28" s="22"/>
      <c r="B28" s="23" t="s">
        <v>22</v>
      </c>
      <c r="C28" s="24"/>
      <c r="D28" s="24"/>
      <c r="E28" s="44"/>
      <c r="F28" s="56">
        <f>SUM(F16:F26)</f>
        <v>0</v>
      </c>
    </row>
    <row r="29" spans="1:11" customFormat="1" ht="14.4">
      <c r="A29" s="1"/>
      <c r="B29" s="2"/>
      <c r="C29" s="15"/>
      <c r="D29" s="15"/>
      <c r="E29" s="43"/>
      <c r="F29" s="55"/>
    </row>
    <row r="30" spans="1:11" customFormat="1" ht="14.4">
      <c r="A30" s="1" t="s">
        <v>9</v>
      </c>
      <c r="B30" s="16" t="s">
        <v>77</v>
      </c>
      <c r="C30" s="15"/>
      <c r="D30" s="15"/>
      <c r="E30" s="43"/>
      <c r="F30" s="55"/>
    </row>
    <row r="31" spans="1:11" customFormat="1" ht="41.4">
      <c r="A31" s="1"/>
      <c r="B31" s="20" t="s">
        <v>29</v>
      </c>
      <c r="C31" s="8"/>
      <c r="D31" s="8"/>
      <c r="E31" s="45"/>
      <c r="F31" s="53"/>
    </row>
    <row r="32" spans="1:11" customFormat="1" ht="181.5" customHeight="1">
      <c r="A32" s="1"/>
      <c r="B32" s="18" t="s">
        <v>131</v>
      </c>
      <c r="C32" s="15" t="s">
        <v>8</v>
      </c>
      <c r="D32" s="15">
        <v>56</v>
      </c>
      <c r="E32" s="43"/>
      <c r="F32" s="55">
        <f>E32*D32</f>
        <v>0</v>
      </c>
    </row>
    <row r="33" spans="1:8" customFormat="1" ht="14.4">
      <c r="A33" s="1"/>
      <c r="B33" s="16"/>
      <c r="C33" s="15"/>
      <c r="D33" s="15"/>
      <c r="E33" s="43"/>
      <c r="F33" s="55"/>
    </row>
    <row r="34" spans="1:8">
      <c r="A34" s="22"/>
      <c r="B34" s="23" t="s">
        <v>23</v>
      </c>
      <c r="C34" s="24"/>
      <c r="D34" s="24"/>
      <c r="E34" s="44"/>
      <c r="F34" s="56">
        <f>SUM(F32)</f>
        <v>0</v>
      </c>
    </row>
    <row r="35" spans="1:8">
      <c r="A35" s="1"/>
      <c r="C35" s="15"/>
      <c r="D35" s="15"/>
      <c r="E35" s="43"/>
      <c r="F35" s="55"/>
    </row>
    <row r="36" spans="1:8">
      <c r="A36" s="8"/>
      <c r="C36" s="15"/>
      <c r="D36" s="15"/>
      <c r="E36" s="43"/>
      <c r="F36" s="55"/>
    </row>
    <row r="37" spans="1:8" ht="41.4">
      <c r="A37" s="1" t="s">
        <v>10</v>
      </c>
      <c r="B37" s="11" t="s">
        <v>30</v>
      </c>
      <c r="C37" s="15"/>
      <c r="E37" s="43"/>
      <c r="F37" s="55"/>
    </row>
    <row r="38" spans="1:8" ht="27.6">
      <c r="A38" s="1"/>
      <c r="B38" s="3" t="s">
        <v>33</v>
      </c>
      <c r="C38" s="15" t="s">
        <v>11</v>
      </c>
      <c r="D38" s="15">
        <v>385</v>
      </c>
      <c r="E38" s="43"/>
      <c r="F38" s="55">
        <f>E38*D38</f>
        <v>0</v>
      </c>
    </row>
    <row r="39" spans="1:8" ht="41.4">
      <c r="A39" s="1"/>
      <c r="B39" s="3" t="s">
        <v>64</v>
      </c>
      <c r="C39" s="15" t="s">
        <v>11</v>
      </c>
      <c r="D39" s="15">
        <v>164800</v>
      </c>
      <c r="E39" s="43"/>
      <c r="F39" s="55">
        <f>E39*D39</f>
        <v>0</v>
      </c>
      <c r="G39" s="17"/>
      <c r="H39" s="12"/>
    </row>
    <row r="40" spans="1:8" ht="27.6">
      <c r="A40" s="1"/>
      <c r="B40" s="3" t="s">
        <v>12</v>
      </c>
      <c r="C40" s="15" t="s">
        <v>8</v>
      </c>
      <c r="D40" s="15">
        <v>950</v>
      </c>
      <c r="E40" s="43"/>
      <c r="F40" s="55">
        <f>E40*D40</f>
        <v>0</v>
      </c>
    </row>
    <row r="41" spans="1:8" ht="27.6">
      <c r="A41" s="1"/>
      <c r="B41" s="3" t="s">
        <v>13</v>
      </c>
      <c r="C41" s="15" t="s">
        <v>8</v>
      </c>
      <c r="D41" s="15">
        <v>950</v>
      </c>
      <c r="E41" s="43"/>
      <c r="F41" s="55">
        <f>E41*D41</f>
        <v>0</v>
      </c>
    </row>
    <row r="42" spans="1:8">
      <c r="A42" s="22"/>
      <c r="B42" s="23" t="s">
        <v>24</v>
      </c>
      <c r="C42" s="24"/>
      <c r="D42" s="24"/>
      <c r="E42" s="44"/>
      <c r="F42" s="56">
        <f>SUM(F38:F41)</f>
        <v>0</v>
      </c>
    </row>
    <row r="43" spans="1:8">
      <c r="A43" s="1"/>
      <c r="C43" s="15"/>
      <c r="D43" s="15"/>
      <c r="E43" s="43"/>
      <c r="F43" s="55"/>
    </row>
    <row r="44" spans="1:8">
      <c r="A44" s="1" t="s">
        <v>14</v>
      </c>
      <c r="B44" s="11" t="s">
        <v>16</v>
      </c>
      <c r="C44" s="15"/>
      <c r="D44" s="15"/>
      <c r="E44" s="43"/>
      <c r="F44" s="55"/>
    </row>
    <row r="45" spans="1:8">
      <c r="A45" s="8"/>
      <c r="B45" s="8"/>
      <c r="C45" s="15"/>
      <c r="D45" s="15"/>
      <c r="E45" s="43"/>
      <c r="F45" s="55"/>
    </row>
    <row r="46" spans="1:8">
      <c r="A46" s="1" t="s">
        <v>15</v>
      </c>
      <c r="B46" s="5" t="s">
        <v>35</v>
      </c>
      <c r="C46" s="15"/>
      <c r="E46" s="43"/>
      <c r="F46" s="55"/>
    </row>
    <row r="47" spans="1:8" ht="27.6">
      <c r="A47" s="1"/>
      <c r="B47" s="3" t="s">
        <v>102</v>
      </c>
      <c r="C47" s="15" t="s">
        <v>11</v>
      </c>
      <c r="D47" s="15">
        <v>1230</v>
      </c>
      <c r="E47" s="43"/>
      <c r="F47" s="55">
        <f>E47*D47</f>
        <v>0</v>
      </c>
    </row>
    <row r="48" spans="1:8" ht="27.6">
      <c r="A48" s="1"/>
      <c r="B48" s="3" t="s">
        <v>67</v>
      </c>
      <c r="C48" s="15" t="s">
        <v>34</v>
      </c>
      <c r="D48" s="15">
        <v>1</v>
      </c>
      <c r="E48" s="43"/>
      <c r="F48" s="55">
        <f>E48*D48</f>
        <v>0</v>
      </c>
    </row>
    <row r="49" spans="1:6">
      <c r="A49" s="1"/>
      <c r="B49" s="3"/>
      <c r="C49" s="15"/>
      <c r="D49" s="15"/>
      <c r="E49" s="46"/>
      <c r="F49" s="55"/>
    </row>
    <row r="50" spans="1:6">
      <c r="A50" s="1" t="s">
        <v>25</v>
      </c>
      <c r="B50" s="3" t="s">
        <v>54</v>
      </c>
      <c r="C50" s="15"/>
      <c r="D50" s="15"/>
      <c r="E50" s="46"/>
      <c r="F50" s="55"/>
    </row>
    <row r="51" spans="1:6">
      <c r="A51" s="1"/>
      <c r="B51" s="21" t="s">
        <v>55</v>
      </c>
      <c r="C51" s="15" t="s">
        <v>11</v>
      </c>
      <c r="D51" s="15">
        <v>912</v>
      </c>
      <c r="E51" s="46"/>
      <c r="F51" s="55">
        <f>E51*D51</f>
        <v>0</v>
      </c>
    </row>
    <row r="52" spans="1:6">
      <c r="A52" s="1"/>
      <c r="B52" s="21" t="s">
        <v>56</v>
      </c>
      <c r="C52" s="15" t="s">
        <v>11</v>
      </c>
      <c r="D52" s="15">
        <v>912</v>
      </c>
      <c r="E52" s="46"/>
      <c r="F52" s="55">
        <f>E52*D52</f>
        <v>0</v>
      </c>
    </row>
    <row r="53" spans="1:6" ht="27.6">
      <c r="A53" s="1"/>
      <c r="B53" s="21" t="s">
        <v>59</v>
      </c>
      <c r="C53" s="15" t="s">
        <v>11</v>
      </c>
      <c r="D53" s="15">
        <v>912</v>
      </c>
      <c r="E53" s="46"/>
      <c r="F53" s="55">
        <f>E53*D53</f>
        <v>0</v>
      </c>
    </row>
    <row r="54" spans="1:6">
      <c r="A54" s="1"/>
      <c r="B54" s="21" t="s">
        <v>57</v>
      </c>
      <c r="C54" s="15" t="s">
        <v>11</v>
      </c>
      <c r="D54" s="15">
        <v>912</v>
      </c>
      <c r="E54" s="46"/>
      <c r="F54" s="55">
        <f>E54*D54</f>
        <v>0</v>
      </c>
    </row>
    <row r="55" spans="1:6">
      <c r="A55" s="1"/>
      <c r="B55" s="21" t="s">
        <v>58</v>
      </c>
      <c r="C55" s="15" t="s">
        <v>11</v>
      </c>
      <c r="D55" s="15">
        <v>912</v>
      </c>
      <c r="E55" s="46"/>
      <c r="F55" s="55">
        <f>E55*D55</f>
        <v>0</v>
      </c>
    </row>
    <row r="56" spans="1:6">
      <c r="A56" s="1"/>
      <c r="B56" s="21"/>
      <c r="C56" s="15"/>
      <c r="D56" s="15"/>
      <c r="E56" s="46"/>
      <c r="F56" s="55"/>
    </row>
    <row r="57" spans="1:6" ht="27.6">
      <c r="A57" s="1" t="s">
        <v>53</v>
      </c>
      <c r="B57" s="3" t="s">
        <v>103</v>
      </c>
      <c r="C57" s="15"/>
      <c r="D57" s="15"/>
      <c r="E57" s="46"/>
      <c r="F57" s="55"/>
    </row>
    <row r="58" spans="1:6">
      <c r="A58" s="1"/>
      <c r="B58" s="21" t="s">
        <v>104</v>
      </c>
      <c r="C58" s="15"/>
      <c r="D58" s="15"/>
      <c r="E58" s="46"/>
      <c r="F58" s="55"/>
    </row>
    <row r="59" spans="1:6">
      <c r="A59" s="1"/>
      <c r="B59" s="21" t="s">
        <v>105</v>
      </c>
      <c r="C59" s="15"/>
      <c r="D59" s="15"/>
      <c r="E59" s="46"/>
      <c r="F59" s="55"/>
    </row>
    <row r="60" spans="1:6">
      <c r="A60" s="1"/>
      <c r="B60" s="21" t="s">
        <v>106</v>
      </c>
      <c r="C60" s="15"/>
      <c r="D60" s="15"/>
      <c r="E60" s="46"/>
      <c r="F60" s="55"/>
    </row>
    <row r="61" spans="1:6">
      <c r="A61" s="21"/>
      <c r="B61" s="8" t="s">
        <v>107</v>
      </c>
      <c r="C61" s="15"/>
      <c r="D61" s="15"/>
      <c r="E61" s="46"/>
      <c r="F61" s="55"/>
    </row>
    <row r="62" spans="1:6">
      <c r="A62" s="1"/>
      <c r="B62" s="21" t="s">
        <v>108</v>
      </c>
      <c r="C62" s="15" t="s">
        <v>34</v>
      </c>
      <c r="D62" s="15">
        <v>3</v>
      </c>
      <c r="E62" s="46"/>
      <c r="F62" s="55">
        <f>E62*D62</f>
        <v>0</v>
      </c>
    </row>
    <row r="63" spans="1:6">
      <c r="A63" s="1"/>
      <c r="B63" s="21"/>
      <c r="C63" s="15"/>
      <c r="D63" s="15"/>
      <c r="E63" s="46"/>
      <c r="F63" s="55"/>
    </row>
    <row r="64" spans="1:6">
      <c r="A64" s="1" t="s">
        <v>109</v>
      </c>
      <c r="B64" s="21" t="s">
        <v>110</v>
      </c>
      <c r="C64" s="15"/>
      <c r="D64" s="15"/>
      <c r="E64" s="46"/>
      <c r="F64" s="55"/>
    </row>
    <row r="65" spans="1:6" ht="27.6">
      <c r="A65" s="1"/>
      <c r="B65" s="21" t="s">
        <v>60</v>
      </c>
      <c r="C65" s="15" t="s">
        <v>61</v>
      </c>
      <c r="D65" s="15">
        <v>60</v>
      </c>
      <c r="E65" s="46"/>
      <c r="F65" s="55"/>
    </row>
    <row r="66" spans="1:6" ht="27.6">
      <c r="A66" s="1"/>
      <c r="B66" s="21" t="s">
        <v>111</v>
      </c>
      <c r="C66" s="15" t="s">
        <v>62</v>
      </c>
      <c r="D66" s="15">
        <v>60</v>
      </c>
      <c r="E66" s="46"/>
      <c r="F66" s="55"/>
    </row>
    <row r="67" spans="1:6" ht="27.6">
      <c r="A67" s="1"/>
      <c r="B67" s="21" t="s">
        <v>112</v>
      </c>
      <c r="C67" s="15" t="s">
        <v>50</v>
      </c>
      <c r="D67" s="15">
        <v>70</v>
      </c>
      <c r="E67" s="46"/>
      <c r="F67" s="55"/>
    </row>
    <row r="68" spans="1:6" ht="27.6">
      <c r="A68" s="1"/>
      <c r="B68" s="49" t="s">
        <v>63</v>
      </c>
      <c r="C68" s="15" t="s">
        <v>61</v>
      </c>
      <c r="D68" s="15">
        <v>20</v>
      </c>
      <c r="E68" s="46"/>
      <c r="F68" s="55"/>
    </row>
    <row r="69" spans="1:6">
      <c r="A69" s="1"/>
      <c r="B69" s="50" t="s">
        <v>122</v>
      </c>
      <c r="C69" s="15" t="s">
        <v>34</v>
      </c>
      <c r="D69" s="15">
        <v>3</v>
      </c>
      <c r="E69" s="46"/>
      <c r="F69" s="55">
        <f>E69*D69</f>
        <v>0</v>
      </c>
    </row>
    <row r="70" spans="1:6">
      <c r="A70" s="1"/>
      <c r="B70" s="21"/>
      <c r="C70" s="15"/>
      <c r="D70" s="15"/>
      <c r="E70" s="46"/>
      <c r="F70" s="55"/>
    </row>
    <row r="71" spans="1:6">
      <c r="A71" s="22"/>
      <c r="B71" s="23" t="s">
        <v>26</v>
      </c>
      <c r="C71" s="24"/>
      <c r="D71" s="24"/>
      <c r="E71" s="44"/>
      <c r="F71" s="56">
        <f>SUM(F46:F70)</f>
        <v>0</v>
      </c>
    </row>
    <row r="72" spans="1:6">
      <c r="A72" s="1"/>
      <c r="B72" s="16"/>
      <c r="C72" s="15"/>
      <c r="D72" s="15"/>
      <c r="E72" s="43"/>
      <c r="F72" s="55"/>
    </row>
    <row r="73" spans="1:6">
      <c r="A73" s="1" t="s">
        <v>17</v>
      </c>
      <c r="B73" s="11" t="s">
        <v>47</v>
      </c>
      <c r="C73" s="15"/>
      <c r="D73" s="15"/>
      <c r="E73" s="46"/>
      <c r="F73" s="57"/>
    </row>
    <row r="74" spans="1:6" customFormat="1" ht="14.4">
      <c r="A74" s="2"/>
      <c r="B74" s="20" t="s">
        <v>69</v>
      </c>
      <c r="C74" s="15"/>
      <c r="D74" s="15"/>
      <c r="E74" s="46"/>
      <c r="F74" s="57"/>
    </row>
    <row r="75" spans="1:6" customFormat="1" ht="248.4">
      <c r="A75" s="1" t="s">
        <v>68</v>
      </c>
      <c r="B75" s="3" t="s">
        <v>116</v>
      </c>
      <c r="C75" s="15" t="s">
        <v>34</v>
      </c>
      <c r="D75" s="15">
        <v>3</v>
      </c>
      <c r="E75" s="46"/>
      <c r="F75" s="57">
        <f>E75*D75</f>
        <v>0</v>
      </c>
    </row>
    <row r="76" spans="1:6" customFormat="1" ht="14.4">
      <c r="A76" s="1"/>
      <c r="B76" s="3"/>
      <c r="C76" s="15"/>
      <c r="D76" s="15"/>
      <c r="E76" s="46"/>
      <c r="F76" s="57"/>
    </row>
    <row r="77" spans="1:6" customFormat="1" ht="110.4">
      <c r="A77" s="1" t="s">
        <v>70</v>
      </c>
      <c r="B77" s="3" t="s">
        <v>120</v>
      </c>
      <c r="C77" s="15" t="s">
        <v>34</v>
      </c>
      <c r="D77" s="15">
        <v>3</v>
      </c>
      <c r="E77" s="46"/>
      <c r="F77" s="57">
        <f>E77*D77</f>
        <v>0</v>
      </c>
    </row>
    <row r="78" spans="1:6" customFormat="1" ht="14.4">
      <c r="A78" s="1"/>
      <c r="B78" s="3"/>
      <c r="C78" s="15"/>
      <c r="D78" s="15"/>
      <c r="E78" s="46"/>
      <c r="F78" s="57"/>
    </row>
    <row r="79" spans="1:6" customFormat="1" ht="14.4">
      <c r="A79" s="1" t="s">
        <v>123</v>
      </c>
      <c r="B79" s="3" t="s">
        <v>115</v>
      </c>
      <c r="C79" s="15"/>
      <c r="D79" s="15"/>
      <c r="E79" s="46"/>
      <c r="F79" s="55"/>
    </row>
    <row r="80" spans="1:6" customFormat="1" ht="27.6">
      <c r="A80" s="1"/>
      <c r="B80" s="3" t="s">
        <v>60</v>
      </c>
      <c r="C80" s="15" t="s">
        <v>61</v>
      </c>
      <c r="D80" s="15">
        <v>89</v>
      </c>
      <c r="E80" s="46"/>
      <c r="F80" s="55"/>
    </row>
    <row r="81" spans="1:6" customFormat="1" ht="27.6">
      <c r="A81" s="1"/>
      <c r="B81" s="3" t="s">
        <v>71</v>
      </c>
      <c r="C81" s="15" t="s">
        <v>62</v>
      </c>
      <c r="D81" s="15">
        <v>89</v>
      </c>
      <c r="E81" s="46"/>
      <c r="F81" s="55"/>
    </row>
    <row r="82" spans="1:6" customFormat="1" ht="14.4">
      <c r="A82" s="1"/>
      <c r="B82" s="3" t="s">
        <v>72</v>
      </c>
      <c r="C82" s="15" t="s">
        <v>50</v>
      </c>
      <c r="D82" s="15">
        <v>145</v>
      </c>
      <c r="E82" s="46"/>
      <c r="F82" s="55"/>
    </row>
    <row r="83" spans="1:6" customFormat="1" ht="27.6">
      <c r="A83" s="1"/>
      <c r="B83" s="3" t="s">
        <v>63</v>
      </c>
      <c r="C83" s="15" t="s">
        <v>61</v>
      </c>
      <c r="D83" s="15">
        <v>70</v>
      </c>
      <c r="E83" s="46"/>
      <c r="F83" s="55"/>
    </row>
    <row r="84" spans="1:6" customFormat="1" ht="14.4">
      <c r="A84" s="1"/>
      <c r="B84" s="11" t="s">
        <v>122</v>
      </c>
      <c r="C84" s="15" t="s">
        <v>34</v>
      </c>
      <c r="D84" s="15">
        <v>3</v>
      </c>
      <c r="E84" s="46"/>
      <c r="F84" s="55">
        <f>E84*D84</f>
        <v>0</v>
      </c>
    </row>
    <row r="85" spans="1:6" customFormat="1" ht="14.4">
      <c r="A85" s="1"/>
      <c r="B85" s="3"/>
      <c r="C85" s="15"/>
      <c r="D85" s="15"/>
      <c r="E85" s="46"/>
      <c r="F85" s="55"/>
    </row>
    <row r="86" spans="1:6" customFormat="1" ht="55.2">
      <c r="A86" s="1" t="s">
        <v>75</v>
      </c>
      <c r="B86" s="3" t="s">
        <v>73</v>
      </c>
      <c r="C86" s="15" t="s">
        <v>34</v>
      </c>
      <c r="D86" s="15">
        <v>1</v>
      </c>
      <c r="E86" s="46"/>
      <c r="F86" s="57">
        <f>E86*D86</f>
        <v>0</v>
      </c>
    </row>
    <row r="87" spans="1:6" customFormat="1" ht="14.4">
      <c r="A87" s="1"/>
      <c r="B87" s="8"/>
      <c r="C87" s="15"/>
      <c r="D87" s="15"/>
      <c r="E87" s="46"/>
      <c r="F87" s="57"/>
    </row>
    <row r="88" spans="1:6">
      <c r="A88" s="1" t="s">
        <v>76</v>
      </c>
      <c r="B88" s="5" t="s">
        <v>74</v>
      </c>
      <c r="C88" s="15"/>
      <c r="D88" s="15"/>
      <c r="E88" s="43"/>
      <c r="F88" s="55"/>
    </row>
    <row r="89" spans="1:6" ht="27.6">
      <c r="A89" s="1"/>
      <c r="B89" s="3" t="s">
        <v>113</v>
      </c>
      <c r="C89" s="15" t="s">
        <v>11</v>
      </c>
      <c r="D89" s="15">
        <v>540</v>
      </c>
      <c r="E89" s="43"/>
      <c r="F89" s="55">
        <f t="shared" ref="F89:F94" si="1">E89*D89</f>
        <v>0</v>
      </c>
    </row>
    <row r="90" spans="1:6" ht="27.6">
      <c r="A90" s="1"/>
      <c r="B90" s="3" t="s">
        <v>114</v>
      </c>
      <c r="C90" s="15" t="s">
        <v>11</v>
      </c>
      <c r="D90" s="15">
        <v>637</v>
      </c>
      <c r="E90" s="43"/>
      <c r="F90" s="55">
        <f t="shared" si="1"/>
        <v>0</v>
      </c>
    </row>
    <row r="91" spans="1:6" ht="41.4">
      <c r="A91" s="1"/>
      <c r="B91" s="3" t="s">
        <v>130</v>
      </c>
      <c r="C91" s="15" t="s">
        <v>11</v>
      </c>
      <c r="D91" s="15">
        <v>1040</v>
      </c>
      <c r="E91" s="43"/>
      <c r="F91" s="55">
        <f t="shared" si="1"/>
        <v>0</v>
      </c>
    </row>
    <row r="92" spans="1:6">
      <c r="A92" s="1"/>
      <c r="B92" s="3" t="s">
        <v>119</v>
      </c>
      <c r="C92" s="15" t="s">
        <v>11</v>
      </c>
      <c r="D92" s="15">
        <v>800</v>
      </c>
      <c r="E92" s="43"/>
      <c r="F92" s="55">
        <f t="shared" si="1"/>
        <v>0</v>
      </c>
    </row>
    <row r="93" spans="1:6">
      <c r="A93" s="1"/>
      <c r="B93" s="3" t="s">
        <v>117</v>
      </c>
      <c r="C93" s="15" t="s">
        <v>11</v>
      </c>
      <c r="D93" s="15">
        <v>800</v>
      </c>
      <c r="E93" s="43"/>
      <c r="F93" s="55">
        <f t="shared" si="1"/>
        <v>0</v>
      </c>
    </row>
    <row r="94" spans="1:6">
      <c r="A94" s="1"/>
      <c r="B94" s="3" t="s">
        <v>118</v>
      </c>
      <c r="C94" s="15" t="s">
        <v>8</v>
      </c>
      <c r="D94" s="15">
        <v>3</v>
      </c>
      <c r="E94" s="43"/>
      <c r="F94" s="55">
        <f t="shared" si="1"/>
        <v>0</v>
      </c>
    </row>
    <row r="95" spans="1:6">
      <c r="A95" s="1"/>
      <c r="B95" s="3"/>
      <c r="C95" s="15"/>
      <c r="D95" s="15"/>
      <c r="E95" s="43"/>
      <c r="F95" s="55"/>
    </row>
    <row r="96" spans="1:6" ht="41.4">
      <c r="A96" s="1" t="s">
        <v>81</v>
      </c>
      <c r="B96" s="3" t="s">
        <v>129</v>
      </c>
      <c r="C96" s="15" t="s">
        <v>34</v>
      </c>
      <c r="D96" s="15">
        <v>1</v>
      </c>
      <c r="E96" s="43"/>
      <c r="F96" s="55">
        <f>E96*D96</f>
        <v>0</v>
      </c>
    </row>
    <row r="97" spans="1:6" customFormat="1" ht="14.4">
      <c r="A97" s="1"/>
      <c r="B97" s="3"/>
      <c r="C97" s="15"/>
      <c r="D97" s="15"/>
      <c r="E97" s="43"/>
      <c r="F97" s="55"/>
    </row>
    <row r="98" spans="1:6">
      <c r="A98" s="1" t="s">
        <v>82</v>
      </c>
      <c r="B98" s="3" t="s">
        <v>54</v>
      </c>
      <c r="C98" s="15"/>
      <c r="D98" s="15"/>
      <c r="E98" s="46"/>
      <c r="F98" s="55"/>
    </row>
    <row r="99" spans="1:6" customFormat="1" ht="14.4">
      <c r="A99" s="1"/>
      <c r="B99" s="21" t="s">
        <v>55</v>
      </c>
      <c r="C99" s="15" t="s">
        <v>11</v>
      </c>
      <c r="D99" s="15">
        <v>800</v>
      </c>
      <c r="E99" s="46"/>
      <c r="F99" s="55">
        <f>E99*D99</f>
        <v>0</v>
      </c>
    </row>
    <row r="100" spans="1:6" customFormat="1" ht="14.4">
      <c r="A100" s="1"/>
      <c r="B100" s="21" t="s">
        <v>56</v>
      </c>
      <c r="C100" s="15" t="s">
        <v>11</v>
      </c>
      <c r="D100" s="15">
        <v>800</v>
      </c>
      <c r="E100" s="46"/>
      <c r="F100" s="55">
        <f>E100*D100</f>
        <v>0</v>
      </c>
    </row>
    <row r="101" spans="1:6" customFormat="1" ht="27.6">
      <c r="A101" s="1"/>
      <c r="B101" s="21" t="s">
        <v>59</v>
      </c>
      <c r="C101" s="15" t="s">
        <v>11</v>
      </c>
      <c r="D101" s="15">
        <v>800</v>
      </c>
      <c r="E101" s="46"/>
      <c r="F101" s="55">
        <f>E101*D101</f>
        <v>0</v>
      </c>
    </row>
    <row r="102" spans="1:6" customFormat="1" ht="14.4">
      <c r="A102" s="1"/>
      <c r="B102" s="21" t="s">
        <v>57</v>
      </c>
      <c r="C102" s="15" t="s">
        <v>11</v>
      </c>
      <c r="D102" s="15">
        <v>800</v>
      </c>
      <c r="E102" s="46"/>
      <c r="F102" s="55">
        <f>E102*D102</f>
        <v>0</v>
      </c>
    </row>
    <row r="103" spans="1:6">
      <c r="A103" s="1"/>
      <c r="B103" s="21" t="s">
        <v>58</v>
      </c>
      <c r="C103" s="15" t="s">
        <v>11</v>
      </c>
      <c r="D103" s="15">
        <v>800</v>
      </c>
      <c r="E103" s="46"/>
      <c r="F103" s="55">
        <f>E103*D103</f>
        <v>0</v>
      </c>
    </row>
    <row r="104" spans="1:6">
      <c r="A104" s="1"/>
      <c r="B104" s="21"/>
      <c r="C104" s="15"/>
      <c r="D104" s="15"/>
      <c r="E104" s="46"/>
      <c r="F104" s="55"/>
    </row>
    <row r="105" spans="1:6">
      <c r="A105" s="1" t="s">
        <v>83</v>
      </c>
      <c r="B105" s="3" t="s">
        <v>84</v>
      </c>
      <c r="C105" s="15"/>
      <c r="D105" s="15"/>
      <c r="E105" s="46"/>
      <c r="F105" s="55"/>
    </row>
    <row r="106" spans="1:6" customFormat="1" ht="14.4">
      <c r="A106" s="1"/>
      <c r="B106" s="21" t="s">
        <v>85</v>
      </c>
      <c r="C106" s="15" t="s">
        <v>34</v>
      </c>
      <c r="D106" s="15">
        <v>1</v>
      </c>
      <c r="E106" s="46"/>
      <c r="F106" s="55">
        <f>E106*D106</f>
        <v>0</v>
      </c>
    </row>
    <row r="107" spans="1:6" customFormat="1" ht="14.4">
      <c r="A107" s="1"/>
      <c r="B107" s="21" t="s">
        <v>86</v>
      </c>
      <c r="C107" s="15" t="s">
        <v>34</v>
      </c>
      <c r="D107" s="15">
        <v>1</v>
      </c>
      <c r="E107" s="46"/>
      <c r="F107" s="55">
        <f>E107*D107</f>
        <v>0</v>
      </c>
    </row>
    <row r="108" spans="1:6" customFormat="1" ht="27.6">
      <c r="A108" s="1"/>
      <c r="B108" s="21" t="s">
        <v>87</v>
      </c>
      <c r="C108" s="15" t="s">
        <v>11</v>
      </c>
      <c r="D108" s="15">
        <v>22</v>
      </c>
      <c r="E108" s="46"/>
      <c r="F108" s="55">
        <f>E108*D108</f>
        <v>0</v>
      </c>
    </row>
    <row r="109" spans="1:6" customFormat="1" ht="27.6">
      <c r="A109" s="1"/>
      <c r="B109" s="21" t="s">
        <v>88</v>
      </c>
      <c r="C109" s="15" t="s">
        <v>11</v>
      </c>
      <c r="D109" s="15">
        <v>22</v>
      </c>
      <c r="E109" s="46"/>
      <c r="F109" s="55">
        <f>E109*D109</f>
        <v>0</v>
      </c>
    </row>
    <row r="110" spans="1:6" ht="27.6">
      <c r="A110" s="1"/>
      <c r="B110" s="21" t="s">
        <v>89</v>
      </c>
      <c r="C110" s="15" t="s">
        <v>34</v>
      </c>
      <c r="D110" s="15">
        <v>1</v>
      </c>
      <c r="E110" s="46"/>
      <c r="F110" s="55">
        <f>E110*D110</f>
        <v>0</v>
      </c>
    </row>
    <row r="111" spans="1:6">
      <c r="A111" s="1"/>
      <c r="B111" s="21"/>
      <c r="C111" s="15"/>
      <c r="D111" s="15"/>
      <c r="E111" s="46"/>
      <c r="F111" s="55"/>
    </row>
    <row r="112" spans="1:6">
      <c r="A112" s="22"/>
      <c r="B112" s="23" t="s">
        <v>36</v>
      </c>
      <c r="C112" s="24"/>
      <c r="D112" s="24"/>
      <c r="E112" s="44"/>
      <c r="F112" s="56">
        <f>SUM(F75:F111)</f>
        <v>0</v>
      </c>
    </row>
    <row r="113" spans="1:6">
      <c r="A113" s="1"/>
      <c r="B113" s="16"/>
      <c r="C113" s="15"/>
      <c r="D113" s="15"/>
      <c r="E113" s="46"/>
      <c r="F113" s="58"/>
    </row>
    <row r="114" spans="1:6">
      <c r="A114" s="1" t="s">
        <v>18</v>
      </c>
      <c r="B114" s="25" t="s">
        <v>40</v>
      </c>
      <c r="C114" s="15"/>
      <c r="D114" s="15"/>
      <c r="E114" s="47"/>
      <c r="F114" s="55"/>
    </row>
    <row r="115" spans="1:6" ht="165.6">
      <c r="A115" s="1"/>
      <c r="B115" s="21" t="s">
        <v>125</v>
      </c>
      <c r="C115" s="15"/>
      <c r="D115" s="15"/>
      <c r="E115" s="47"/>
      <c r="F115" s="55"/>
    </row>
    <row r="116" spans="1:6">
      <c r="A116" s="1"/>
      <c r="B116" s="26"/>
      <c r="C116" s="15" t="s">
        <v>34</v>
      </c>
      <c r="D116" s="15">
        <v>1</v>
      </c>
      <c r="E116" s="47"/>
      <c r="F116" s="55">
        <f>E116*D116</f>
        <v>0</v>
      </c>
    </row>
    <row r="117" spans="1:6" ht="27.6">
      <c r="A117" s="1"/>
      <c r="B117" s="21" t="s">
        <v>126</v>
      </c>
      <c r="C117" s="15"/>
      <c r="D117" s="15"/>
      <c r="E117" s="47"/>
      <c r="F117" s="55"/>
    </row>
    <row r="118" spans="1:6">
      <c r="A118" s="1"/>
      <c r="B118" s="26"/>
      <c r="C118" s="15" t="s">
        <v>34</v>
      </c>
      <c r="D118" s="15">
        <v>1</v>
      </c>
      <c r="E118" s="47"/>
      <c r="F118" s="55">
        <f>E118*D118</f>
        <v>0</v>
      </c>
    </row>
    <row r="119" spans="1:6">
      <c r="A119" s="1"/>
      <c r="C119" s="15"/>
      <c r="D119" s="15"/>
      <c r="E119" s="47"/>
      <c r="F119" s="55"/>
    </row>
    <row r="120" spans="1:6" ht="27.6">
      <c r="A120" s="1"/>
      <c r="B120" s="27" t="s">
        <v>44</v>
      </c>
      <c r="C120" s="15"/>
      <c r="D120" s="15"/>
      <c r="E120" s="47"/>
      <c r="F120" s="55"/>
    </row>
    <row r="121" spans="1:6">
      <c r="A121" s="8"/>
      <c r="B121" s="27" t="s">
        <v>45</v>
      </c>
      <c r="C121" s="15" t="s">
        <v>11</v>
      </c>
      <c r="D121" s="15">
        <v>147</v>
      </c>
      <c r="E121" s="47"/>
      <c r="F121" s="55">
        <f>E121*D121</f>
        <v>0</v>
      </c>
    </row>
    <row r="122" spans="1:6">
      <c r="A122" s="1"/>
      <c r="C122" s="15"/>
      <c r="D122" s="15"/>
      <c r="E122" s="47"/>
      <c r="F122" s="55"/>
    </row>
    <row r="123" spans="1:6">
      <c r="A123" s="22"/>
      <c r="B123" s="23" t="s">
        <v>65</v>
      </c>
      <c r="C123" s="24"/>
      <c r="D123" s="24"/>
      <c r="E123" s="44"/>
      <c r="F123" s="56">
        <f>SUM(F116:F121)</f>
        <v>0</v>
      </c>
    </row>
    <row r="124" spans="1:6">
      <c r="A124" s="1"/>
      <c r="B124" s="16"/>
      <c r="C124" s="15"/>
      <c r="D124" s="15"/>
      <c r="E124" s="43"/>
      <c r="F124" s="55"/>
    </row>
    <row r="125" spans="1:6">
      <c r="A125" s="1" t="s">
        <v>41</v>
      </c>
      <c r="B125" s="25" t="s">
        <v>37</v>
      </c>
      <c r="C125" s="15"/>
      <c r="D125" s="15"/>
      <c r="E125" s="47"/>
      <c r="F125" s="55"/>
    </row>
    <row r="126" spans="1:6" ht="151.80000000000001">
      <c r="A126" s="1"/>
      <c r="B126" s="3" t="s">
        <v>38</v>
      </c>
      <c r="C126" s="15" t="s">
        <v>8</v>
      </c>
      <c r="D126" s="15">
        <v>1</v>
      </c>
      <c r="E126" s="47"/>
      <c r="F126" s="55">
        <f>E126*D126</f>
        <v>0</v>
      </c>
    </row>
    <row r="127" spans="1:6" ht="27.6">
      <c r="A127" s="1"/>
      <c r="B127" s="3" t="s">
        <v>19</v>
      </c>
      <c r="C127" s="15" t="s">
        <v>8</v>
      </c>
      <c r="D127" s="15">
        <v>1</v>
      </c>
      <c r="E127" s="47"/>
      <c r="F127" s="55">
        <f t="shared" ref="F127:F131" si="2">E127*D127</f>
        <v>0</v>
      </c>
    </row>
    <row r="128" spans="1:6" ht="41.4">
      <c r="A128" s="1"/>
      <c r="B128" s="3" t="s">
        <v>121</v>
      </c>
      <c r="C128" s="15" t="s">
        <v>8</v>
      </c>
      <c r="D128" s="15">
        <v>1</v>
      </c>
      <c r="E128" s="47"/>
      <c r="F128" s="55">
        <f t="shared" si="2"/>
        <v>0</v>
      </c>
    </row>
    <row r="129" spans="1:6" ht="41.4">
      <c r="A129" s="1"/>
      <c r="B129" s="3" t="s">
        <v>20</v>
      </c>
      <c r="C129" s="15" t="s">
        <v>8</v>
      </c>
      <c r="D129" s="15">
        <v>1</v>
      </c>
      <c r="E129" s="47"/>
      <c r="F129" s="55">
        <f t="shared" si="2"/>
        <v>0</v>
      </c>
    </row>
    <row r="130" spans="1:6">
      <c r="A130" s="8"/>
      <c r="B130" s="3" t="s">
        <v>46</v>
      </c>
      <c r="C130" s="15" t="s">
        <v>8</v>
      </c>
      <c r="D130" s="15">
        <v>1</v>
      </c>
      <c r="E130" s="47"/>
      <c r="F130" s="55">
        <f t="shared" si="2"/>
        <v>0</v>
      </c>
    </row>
    <row r="131" spans="1:6">
      <c r="A131" s="1"/>
      <c r="B131" s="3" t="s">
        <v>43</v>
      </c>
      <c r="C131" s="15" t="s">
        <v>8</v>
      </c>
      <c r="D131" s="15">
        <v>1</v>
      </c>
      <c r="E131" s="47"/>
      <c r="F131" s="55">
        <f t="shared" si="2"/>
        <v>0</v>
      </c>
    </row>
    <row r="132" spans="1:6">
      <c r="A132" s="22"/>
      <c r="B132" s="23" t="s">
        <v>42</v>
      </c>
      <c r="C132" s="24"/>
      <c r="D132" s="24"/>
      <c r="E132" s="44"/>
      <c r="F132" s="56">
        <f>SUM(F126:F131)</f>
        <v>0</v>
      </c>
    </row>
    <row r="133" spans="1:6">
      <c r="B133" s="16"/>
      <c r="C133" s="15"/>
      <c r="D133" s="15"/>
      <c r="E133" s="46"/>
      <c r="F133" s="58"/>
    </row>
    <row r="134" spans="1:6">
      <c r="A134" s="1" t="s">
        <v>48</v>
      </c>
      <c r="B134" s="11" t="s">
        <v>90</v>
      </c>
      <c r="C134" s="15"/>
      <c r="D134" s="15"/>
      <c r="E134" s="47"/>
      <c r="F134" s="55"/>
    </row>
    <row r="135" spans="1:6" ht="82.8">
      <c r="A135" s="1"/>
      <c r="B135" s="3" t="s">
        <v>91</v>
      </c>
      <c r="C135" s="15" t="s">
        <v>11</v>
      </c>
      <c r="D135" s="15">
        <v>1400</v>
      </c>
      <c r="E135" s="47"/>
      <c r="F135" s="55">
        <f>D135*E135</f>
        <v>0</v>
      </c>
    </row>
    <row r="136" spans="1:6">
      <c r="A136" s="37"/>
      <c r="B136" s="38" t="s">
        <v>49</v>
      </c>
      <c r="C136" s="39"/>
      <c r="D136" s="39"/>
      <c r="E136" s="48"/>
      <c r="F136" s="59">
        <f>F135</f>
        <v>0</v>
      </c>
    </row>
    <row r="138" spans="1:6" s="2" customFormat="1">
      <c r="A138" s="35"/>
      <c r="B138" s="21"/>
      <c r="C138" s="15"/>
      <c r="D138" s="15"/>
      <c r="E138" s="17"/>
      <c r="F138" s="36"/>
    </row>
    <row r="139" spans="1:6">
      <c r="B139" s="16"/>
      <c r="C139" s="15"/>
      <c r="D139" s="15"/>
      <c r="E139" s="46"/>
      <c r="F139" s="34"/>
    </row>
    <row r="140" spans="1:6">
      <c r="A140" s="28"/>
      <c r="B140" s="32" t="s">
        <v>27</v>
      </c>
      <c r="C140" s="33"/>
      <c r="E140" s="45"/>
    </row>
    <row r="141" spans="1:6" ht="27.6">
      <c r="A141" s="1" t="s">
        <v>6</v>
      </c>
      <c r="B141" s="11" t="s">
        <v>28</v>
      </c>
      <c r="C141" s="53">
        <f>F11</f>
        <v>0</v>
      </c>
      <c r="E141" s="45"/>
    </row>
    <row r="142" spans="1:6" ht="27.6">
      <c r="A142" s="1" t="s">
        <v>7</v>
      </c>
      <c r="B142" s="11" t="s">
        <v>39</v>
      </c>
      <c r="C142" s="53">
        <f>F28</f>
        <v>0</v>
      </c>
      <c r="E142" s="45"/>
    </row>
    <row r="143" spans="1:6" ht="41.4">
      <c r="A143" s="1" t="s">
        <v>9</v>
      </c>
      <c r="B143" s="20" t="s">
        <v>29</v>
      </c>
      <c r="C143" s="53">
        <f>F34</f>
        <v>0</v>
      </c>
      <c r="E143" s="45"/>
    </row>
    <row r="144" spans="1:6" ht="41.4">
      <c r="A144" s="1" t="s">
        <v>10</v>
      </c>
      <c r="B144" s="11" t="s">
        <v>30</v>
      </c>
      <c r="C144" s="53">
        <f>F42</f>
        <v>0</v>
      </c>
      <c r="E144" s="45"/>
    </row>
    <row r="145" spans="1:7">
      <c r="A145" s="1" t="s">
        <v>14</v>
      </c>
      <c r="B145" s="11" t="s">
        <v>16</v>
      </c>
      <c r="C145" s="53">
        <f>F71</f>
        <v>0</v>
      </c>
      <c r="E145" s="45"/>
    </row>
    <row r="146" spans="1:7">
      <c r="A146" s="1" t="s">
        <v>17</v>
      </c>
      <c r="B146" s="11" t="s">
        <v>47</v>
      </c>
      <c r="C146" s="53">
        <f>F112</f>
        <v>0</v>
      </c>
      <c r="E146" s="45"/>
    </row>
    <row r="147" spans="1:7" ht="27.6">
      <c r="A147" s="1" t="s">
        <v>18</v>
      </c>
      <c r="B147" s="11" t="s">
        <v>40</v>
      </c>
      <c r="C147" s="53">
        <f>F123</f>
        <v>0</v>
      </c>
      <c r="E147" s="45"/>
    </row>
    <row r="148" spans="1:7">
      <c r="A148" s="1" t="s">
        <v>41</v>
      </c>
      <c r="B148" s="11" t="s">
        <v>37</v>
      </c>
      <c r="C148" s="53">
        <f>F132</f>
        <v>0</v>
      </c>
      <c r="E148" s="45"/>
    </row>
    <row r="149" spans="1:7">
      <c r="A149" s="1" t="s">
        <v>48</v>
      </c>
      <c r="B149" s="11" t="s">
        <v>90</v>
      </c>
      <c r="C149" s="53">
        <f>F136</f>
        <v>0</v>
      </c>
      <c r="E149" s="45"/>
    </row>
    <row r="150" spans="1:7" ht="14.4" thickBot="1">
      <c r="A150" s="29"/>
      <c r="B150" s="30"/>
      <c r="C150" s="31"/>
      <c r="E150" s="45"/>
    </row>
    <row r="151" spans="1:7" ht="14.4" thickTop="1">
      <c r="C151" s="12"/>
      <c r="E151" s="45"/>
      <c r="G151" s="12"/>
    </row>
    <row r="152" spans="1:7">
      <c r="B152" s="13" t="s">
        <v>132</v>
      </c>
      <c r="C152" s="60">
        <f>SUM(C141:C150)</f>
        <v>0</v>
      </c>
      <c r="E152" s="45"/>
      <c r="G152" s="17"/>
    </row>
    <row r="153" spans="1:7">
      <c r="B153" s="13" t="s">
        <v>31</v>
      </c>
      <c r="C153" s="60">
        <f>C152*0.25</f>
        <v>0</v>
      </c>
      <c r="E153" s="45"/>
    </row>
    <row r="154" spans="1:7">
      <c r="B154" s="13" t="s">
        <v>133</v>
      </c>
      <c r="C154" s="60">
        <f>C152+C153</f>
        <v>0</v>
      </c>
      <c r="D154" s="14"/>
      <c r="E154" s="45"/>
    </row>
    <row r="155" spans="1:7">
      <c r="B155" s="13"/>
      <c r="E155" s="45"/>
    </row>
    <row r="156" spans="1:7">
      <c r="B156" s="11"/>
    </row>
  </sheetData>
  <sheetProtection algorithmName="SHA-512" hashValue="6WSxwWx6rMQ1b1fkRC71I2eJmEvPdCbbA91aQO+bCdPeGmH7HpttGTc8pI1Q8Rw6dYfVBu/rh9vVBj4J6xj7Rw==" saltValue="cDSRJhRLuGD8ZPlrUCjZUA==" spinCount="100000" sheet="1" objects="1" scenarios="1"/>
  <protectedRanges>
    <protectedRange sqref="E1:E1048576" name="Raspon1"/>
  </protectedRanges>
  <conditionalFormatting sqref="A1:D5 B51:B56 D154 B155:B156 B16:B22 B75:B76 B58:B60 A61 B62:B67 B70 B78 B147:B149">
    <cfRule type="cellIs" dxfId="48" priority="319" stopIfTrue="1" operator="equal">
      <formula>0</formula>
    </cfRule>
  </conditionalFormatting>
  <conditionalFormatting sqref="B8">
    <cfRule type="cellIs" dxfId="47" priority="318" stopIfTrue="1" operator="equal">
      <formula>0</formula>
    </cfRule>
  </conditionalFormatting>
  <conditionalFormatting sqref="B13:B14">
    <cfRule type="cellIs" dxfId="46" priority="316" stopIfTrue="1" operator="equal">
      <formula>0</formula>
    </cfRule>
  </conditionalFormatting>
  <conditionalFormatting sqref="B37">
    <cfRule type="cellIs" dxfId="45" priority="294" stopIfTrue="1" operator="equal">
      <formula>0</formula>
    </cfRule>
  </conditionalFormatting>
  <conditionalFormatting sqref="B46">
    <cfRule type="cellIs" dxfId="44" priority="292" stopIfTrue="1" operator="equal">
      <formula>0</formula>
    </cfRule>
  </conditionalFormatting>
  <conditionalFormatting sqref="B38:B41 B44">
    <cfRule type="cellIs" dxfId="43" priority="295" stopIfTrue="1" operator="equal">
      <formula>0</formula>
    </cfRule>
  </conditionalFormatting>
  <conditionalFormatting sqref="B48:B49">
    <cfRule type="cellIs" dxfId="42" priority="276" stopIfTrue="1" operator="equal">
      <formula>0</formula>
    </cfRule>
  </conditionalFormatting>
  <conditionalFormatting sqref="B31">
    <cfRule type="cellIs" dxfId="41" priority="188" stopIfTrue="1" operator="equal">
      <formula>0</formula>
    </cfRule>
  </conditionalFormatting>
  <conditionalFormatting sqref="B9">
    <cfRule type="cellIs" dxfId="40" priority="191" stopIfTrue="1" operator="equal">
      <formula>0</formula>
    </cfRule>
  </conditionalFormatting>
  <conditionalFormatting sqref="B15">
    <cfRule type="cellIs" dxfId="39" priority="149" stopIfTrue="1" operator="equal">
      <formula>0</formula>
    </cfRule>
  </conditionalFormatting>
  <conditionalFormatting sqref="B23:B25">
    <cfRule type="cellIs" dxfId="38" priority="127" stopIfTrue="1" operator="equal">
      <formula>0</formula>
    </cfRule>
  </conditionalFormatting>
  <conditionalFormatting sqref="B50">
    <cfRule type="cellIs" dxfId="37" priority="121" stopIfTrue="1" operator="equal">
      <formula>0</formula>
    </cfRule>
  </conditionalFormatting>
  <conditionalFormatting sqref="B32">
    <cfRule type="cellIs" dxfId="36" priority="108" stopIfTrue="1" operator="equal">
      <formula>0</formula>
    </cfRule>
  </conditionalFormatting>
  <conditionalFormatting sqref="B47">
    <cfRule type="cellIs" dxfId="35" priority="98" stopIfTrue="1" operator="equal">
      <formula>0</formula>
    </cfRule>
  </conditionalFormatting>
  <conditionalFormatting sqref="B73">
    <cfRule type="cellIs" dxfId="34" priority="57" stopIfTrue="1" operator="equal">
      <formula>0</formula>
    </cfRule>
  </conditionalFormatting>
  <conditionalFormatting sqref="B81">
    <cfRule type="cellIs" dxfId="33" priority="47" stopIfTrue="1" operator="equal">
      <formula>0</formula>
    </cfRule>
  </conditionalFormatting>
  <conditionalFormatting sqref="B26">
    <cfRule type="cellIs" dxfId="32" priority="78" stopIfTrue="1" operator="equal">
      <formula>0</formula>
    </cfRule>
  </conditionalFormatting>
  <conditionalFormatting sqref="B74">
    <cfRule type="cellIs" dxfId="31" priority="50" stopIfTrue="1" operator="equal">
      <formula>0</formula>
    </cfRule>
  </conditionalFormatting>
  <conditionalFormatting sqref="B86">
    <cfRule type="cellIs" dxfId="30" priority="51" stopIfTrue="1" operator="equal">
      <formula>0</formula>
    </cfRule>
  </conditionalFormatting>
  <conditionalFormatting sqref="B82">
    <cfRule type="cellIs" dxfId="29" priority="46" stopIfTrue="1" operator="equal">
      <formula>0</formula>
    </cfRule>
  </conditionalFormatting>
  <conditionalFormatting sqref="B83:B85">
    <cfRule type="cellIs" dxfId="28" priority="45" stopIfTrue="1" operator="equal">
      <formula>0</formula>
    </cfRule>
  </conditionalFormatting>
  <conditionalFormatting sqref="B79">
    <cfRule type="cellIs" dxfId="27" priority="49" stopIfTrue="1" operator="equal">
      <formula>0</formula>
    </cfRule>
  </conditionalFormatting>
  <conditionalFormatting sqref="B80">
    <cfRule type="cellIs" dxfId="26" priority="48" stopIfTrue="1" operator="equal">
      <formula>0</formula>
    </cfRule>
  </conditionalFormatting>
  <conditionalFormatting sqref="B99:B104">
    <cfRule type="cellIs" dxfId="25" priority="44" stopIfTrue="1" operator="equal">
      <formula>0</formula>
    </cfRule>
  </conditionalFormatting>
  <conditionalFormatting sqref="B96:B97">
    <cfRule type="cellIs" dxfId="24" priority="42" stopIfTrue="1" operator="equal">
      <formula>0</formula>
    </cfRule>
  </conditionalFormatting>
  <conditionalFormatting sqref="B98">
    <cfRule type="cellIs" dxfId="23" priority="40" stopIfTrue="1" operator="equal">
      <formula>0</formula>
    </cfRule>
  </conditionalFormatting>
  <conditionalFormatting sqref="B89">
    <cfRule type="cellIs" dxfId="22" priority="39" stopIfTrue="1" operator="equal">
      <formula>0</formula>
    </cfRule>
  </conditionalFormatting>
  <conditionalFormatting sqref="B88">
    <cfRule type="cellIs" dxfId="21" priority="37" stopIfTrue="1" operator="equal">
      <formula>0</formula>
    </cfRule>
  </conditionalFormatting>
  <conditionalFormatting sqref="B90">
    <cfRule type="cellIs" dxfId="20" priority="36" stopIfTrue="1" operator="equal">
      <formula>0</formula>
    </cfRule>
  </conditionalFormatting>
  <conditionalFormatting sqref="B91:B95">
    <cfRule type="cellIs" dxfId="19" priority="35" stopIfTrue="1" operator="equal">
      <formula>0</formula>
    </cfRule>
  </conditionalFormatting>
  <conditionalFormatting sqref="B114">
    <cfRule type="cellIs" dxfId="18" priority="34" stopIfTrue="1" operator="equal">
      <formula>0</formula>
    </cfRule>
  </conditionalFormatting>
  <conditionalFormatting sqref="B125">
    <cfRule type="cellIs" dxfId="17" priority="32" stopIfTrue="1" operator="equal">
      <formula>0</formula>
    </cfRule>
  </conditionalFormatting>
  <conditionalFormatting sqref="B126:B129">
    <cfRule type="cellIs" dxfId="16" priority="33" stopIfTrue="1" operator="equal">
      <formula>0</formula>
    </cfRule>
  </conditionalFormatting>
  <conditionalFormatting sqref="B130">
    <cfRule type="cellIs" dxfId="15" priority="31" stopIfTrue="1" operator="equal">
      <formula>0</formula>
    </cfRule>
  </conditionalFormatting>
  <conditionalFormatting sqref="B131">
    <cfRule type="cellIs" dxfId="14" priority="30" stopIfTrue="1" operator="equal">
      <formula>0</formula>
    </cfRule>
  </conditionalFormatting>
  <conditionalFormatting sqref="B152:C154">
    <cfRule type="cellIs" dxfId="13" priority="28" stopIfTrue="1" operator="equal">
      <formula>0</formula>
    </cfRule>
  </conditionalFormatting>
  <conditionalFormatting sqref="B141">
    <cfRule type="cellIs" dxfId="12" priority="20" stopIfTrue="1" operator="equal">
      <formula>0</formula>
    </cfRule>
  </conditionalFormatting>
  <conditionalFormatting sqref="B140">
    <cfRule type="cellIs" dxfId="11" priority="27" stopIfTrue="1" operator="equal">
      <formula>0</formula>
    </cfRule>
  </conditionalFormatting>
  <conditionalFormatting sqref="B150">
    <cfRule type="cellIs" dxfId="10" priority="21" stopIfTrue="1" operator="equal">
      <formula>0</formula>
    </cfRule>
  </conditionalFormatting>
  <conditionalFormatting sqref="B142">
    <cfRule type="cellIs" dxfId="9" priority="19" stopIfTrue="1" operator="equal">
      <formula>0</formula>
    </cfRule>
  </conditionalFormatting>
  <conditionalFormatting sqref="B143">
    <cfRule type="cellIs" dxfId="8" priority="18" stopIfTrue="1" operator="equal">
      <formula>0</formula>
    </cfRule>
  </conditionalFormatting>
  <conditionalFormatting sqref="B144">
    <cfRule type="cellIs" dxfId="7" priority="17" stopIfTrue="1" operator="equal">
      <formula>0</formula>
    </cfRule>
  </conditionalFormatting>
  <conditionalFormatting sqref="B145">
    <cfRule type="cellIs" dxfId="6" priority="16" stopIfTrue="1" operator="equal">
      <formula>0</formula>
    </cfRule>
  </conditionalFormatting>
  <conditionalFormatting sqref="B146">
    <cfRule type="cellIs" dxfId="5" priority="15" stopIfTrue="1" operator="equal">
      <formula>0</formula>
    </cfRule>
  </conditionalFormatting>
  <conditionalFormatting sqref="B77">
    <cfRule type="cellIs" dxfId="4" priority="7" stopIfTrue="1" operator="equal">
      <formula>0</formula>
    </cfRule>
  </conditionalFormatting>
  <conditionalFormatting sqref="B106:B111">
    <cfRule type="cellIs" dxfId="3" priority="6" stopIfTrue="1" operator="equal">
      <formula>0</formula>
    </cfRule>
  </conditionalFormatting>
  <conditionalFormatting sqref="B105">
    <cfRule type="cellIs" dxfId="2" priority="5" stopIfTrue="1" operator="equal">
      <formula>0</formula>
    </cfRule>
  </conditionalFormatting>
  <conditionalFormatting sqref="B135">
    <cfRule type="cellIs" dxfId="1" priority="2" stopIfTrue="1" operator="equal">
      <formula>0</formula>
    </cfRule>
  </conditionalFormatting>
  <conditionalFormatting sqref="B57">
    <cfRule type="cellIs" dxfId="0" priority="1" stopIfTrue="1" operator="equal">
      <formula>0</formula>
    </cfRule>
  </conditionalFormatting>
  <pageMargins left="0.7" right="0.7" top="0.75" bottom="0.75" header="0.3" footer="0.3"/>
  <pageSetup paperSize="9" scale="73" fitToHeight="0" orientation="portrait" r:id="rId1"/>
  <rowBreaks count="1" manualBreakCount="1">
    <brk id="13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Bomark - troškovnik</vt:lpstr>
      <vt:lpstr>'Bomark - troškovnik'!Podrucje_ispisa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</dc:creator>
  <cp:lastModifiedBy>Acer</cp:lastModifiedBy>
  <cp:lastPrinted>2020-12-09T14:44:38Z</cp:lastPrinted>
  <dcterms:created xsi:type="dcterms:W3CDTF">2016-09-19T13:27:04Z</dcterms:created>
  <dcterms:modified xsi:type="dcterms:W3CDTF">2023-01-25T08:55:51Z</dcterms:modified>
</cp:coreProperties>
</file>